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X:\!Interneto svetaine\Sutarciu skyrius\2025\2025-10-09-sutartinės sumos (Telšių PSPC)\"/>
    </mc:Choice>
  </mc:AlternateContent>
  <xr:revisionPtr revIDLastSave="0" documentId="13_ncr:1_{70E80A88-790D-4A29-96AD-2F6C54B30CD7}" xr6:coauthVersionLast="47" xr6:coauthVersionMax="47" xr10:uidLastSave="{00000000-0000-0000-0000-000000000000}"/>
  <bookViews>
    <workbookView xWindow="28680" yWindow="-120" windowWidth="29040" windowHeight="15720" xr2:uid="{00000000-000D-0000-FFFF-FFFF00000000}"/>
  </bookViews>
  <sheets>
    <sheet name="Lešų suma, Eur" sheetId="1" r:id="rId1"/>
  </sheets>
  <definedNames>
    <definedName name="_xlnm._FilterDatabase" localSheetId="0" hidden="1">'Lešų suma, Eur'!$A$7:$AY$115</definedName>
    <definedName name="_xlnm.Print_Titles" localSheetId="0">'Lešų suma, Eur'!$A:$C,'Lešų suma, Eur'!$6:$7</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Y26" i="1" l="1"/>
  <c r="J26" i="1"/>
  <c r="N26" i="1" l="1"/>
  <c r="E115" i="1" l="1"/>
  <c r="F115" i="1"/>
  <c r="G115" i="1"/>
  <c r="H115" i="1"/>
  <c r="I115" i="1"/>
  <c r="K115" i="1"/>
  <c r="L115" i="1"/>
  <c r="M115" i="1"/>
  <c r="N115" i="1"/>
  <c r="O115" i="1"/>
  <c r="R115" i="1"/>
  <c r="S115" i="1"/>
  <c r="T115" i="1"/>
  <c r="U115" i="1"/>
  <c r="V115" i="1"/>
  <c r="W115" i="1"/>
  <c r="X115" i="1"/>
  <c r="Y115" i="1"/>
  <c r="AA115" i="1"/>
  <c r="AB115" i="1"/>
  <c r="AC115" i="1"/>
  <c r="AD115" i="1"/>
  <c r="AE115" i="1"/>
  <c r="AF115" i="1"/>
  <c r="AG115" i="1"/>
  <c r="AH115" i="1"/>
  <c r="AI115" i="1"/>
  <c r="AJ115" i="1"/>
  <c r="AL115" i="1"/>
  <c r="AM115" i="1"/>
  <c r="AN115" i="1"/>
  <c r="AO115" i="1"/>
  <c r="AP115" i="1"/>
  <c r="AQ115" i="1"/>
  <c r="AS115" i="1"/>
  <c r="AT115" i="1"/>
  <c r="AU115" i="1"/>
  <c r="AV115" i="1"/>
  <c r="AW115" i="1"/>
  <c r="AX115" i="1"/>
  <c r="Z114" i="1"/>
  <c r="Q114" i="1"/>
  <c r="P114" i="1" s="1"/>
  <c r="J114" i="1"/>
  <c r="D114" i="1"/>
  <c r="AK114" i="1"/>
  <c r="AR114" i="1"/>
  <c r="AY114" i="1" l="1"/>
  <c r="U12" i="1" l="1"/>
  <c r="S108" i="1" l="1"/>
  <c r="R108" i="1"/>
  <c r="AR113" i="1"/>
  <c r="AK113" i="1"/>
  <c r="Z113" i="1"/>
  <c r="Q113" i="1"/>
  <c r="P113" i="1" s="1"/>
  <c r="J113" i="1"/>
  <c r="D113" i="1"/>
  <c r="AY113" i="1" l="1"/>
  <c r="D103" i="1" l="1"/>
  <c r="J103" i="1"/>
  <c r="Q103" i="1"/>
  <c r="P103" i="1" s="1"/>
  <c r="Z103" i="1"/>
  <c r="AK103" i="1"/>
  <c r="AR103" i="1"/>
  <c r="Q55" i="1"/>
  <c r="P55" i="1" s="1"/>
  <c r="S109" i="1"/>
  <c r="R109" i="1"/>
  <c r="AY103" i="1" l="1"/>
  <c r="J12" i="1"/>
  <c r="J9" i="1"/>
  <c r="J10" i="1"/>
  <c r="J11" i="1"/>
  <c r="J13" i="1"/>
  <c r="J14" i="1"/>
  <c r="J15" i="1"/>
  <c r="J16" i="1"/>
  <c r="J17" i="1"/>
  <c r="J18" i="1"/>
  <c r="J19" i="1"/>
  <c r="J20" i="1"/>
  <c r="J21" i="1"/>
  <c r="J22" i="1"/>
  <c r="J23" i="1"/>
  <c r="J24" i="1"/>
  <c r="J25"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4" i="1"/>
  <c r="J105" i="1"/>
  <c r="J106" i="1"/>
  <c r="J107" i="1"/>
  <c r="J108" i="1"/>
  <c r="J109" i="1"/>
  <c r="J110" i="1"/>
  <c r="J111" i="1"/>
  <c r="J112" i="1"/>
  <c r="J8" i="1"/>
  <c r="J115" i="1" l="1"/>
  <c r="D9" i="1"/>
  <c r="Q60" i="1"/>
  <c r="P60" i="1" s="1"/>
  <c r="Q73" i="1" l="1"/>
  <c r="P73" i="1" s="1"/>
  <c r="Z112" i="1" l="1"/>
  <c r="AK112" i="1"/>
  <c r="AR112" i="1"/>
  <c r="Q112" i="1"/>
  <c r="D112" i="1"/>
  <c r="P112" i="1" l="1"/>
  <c r="AY112" i="1" l="1"/>
  <c r="Q9" i="1"/>
  <c r="Z9" i="1"/>
  <c r="AK9" i="1"/>
  <c r="AR9" i="1"/>
  <c r="D71" i="1"/>
  <c r="Q71" i="1"/>
  <c r="P71" i="1" s="1"/>
  <c r="Z71" i="1"/>
  <c r="AK71" i="1"/>
  <c r="AR71" i="1"/>
  <c r="AR8" i="1"/>
  <c r="AY71" i="1" l="1"/>
  <c r="P9" i="1"/>
  <c r="D10" i="1"/>
  <c r="Q10" i="1"/>
  <c r="P10" i="1" s="1"/>
  <c r="Z10" i="1"/>
  <c r="AK10" i="1"/>
  <c r="AR10" i="1"/>
  <c r="D11" i="1"/>
  <c r="Q11" i="1"/>
  <c r="P11" i="1" s="1"/>
  <c r="Z11" i="1"/>
  <c r="AK11" i="1"/>
  <c r="AR11" i="1"/>
  <c r="D12" i="1"/>
  <c r="Q12" i="1"/>
  <c r="P12" i="1" s="1"/>
  <c r="Z12" i="1"/>
  <c r="AK12" i="1"/>
  <c r="AR12" i="1"/>
  <c r="D13" i="1"/>
  <c r="Q13" i="1"/>
  <c r="P13" i="1" s="1"/>
  <c r="Z13" i="1"/>
  <c r="AK13" i="1"/>
  <c r="AR13" i="1"/>
  <c r="D14" i="1"/>
  <c r="Q14" i="1"/>
  <c r="P14" i="1" s="1"/>
  <c r="Z14" i="1"/>
  <c r="AK14" i="1"/>
  <c r="AR14" i="1"/>
  <c r="D15" i="1"/>
  <c r="Q15" i="1"/>
  <c r="P15" i="1" s="1"/>
  <c r="Z15" i="1"/>
  <c r="AK15" i="1"/>
  <c r="AR15" i="1"/>
  <c r="D16" i="1"/>
  <c r="Q16" i="1"/>
  <c r="P16" i="1" s="1"/>
  <c r="Z16" i="1"/>
  <c r="AK16" i="1"/>
  <c r="AR16" i="1"/>
  <c r="D17" i="1"/>
  <c r="Q17" i="1"/>
  <c r="P17" i="1" s="1"/>
  <c r="Z17" i="1"/>
  <c r="AK17" i="1"/>
  <c r="AR17" i="1"/>
  <c r="D18" i="1"/>
  <c r="Q18" i="1"/>
  <c r="P18" i="1" s="1"/>
  <c r="Z18" i="1"/>
  <c r="AK18" i="1"/>
  <c r="AR18" i="1"/>
  <c r="D19" i="1"/>
  <c r="Q19" i="1"/>
  <c r="P19" i="1" s="1"/>
  <c r="Z19" i="1"/>
  <c r="AK19" i="1"/>
  <c r="AR19" i="1"/>
  <c r="D20" i="1"/>
  <c r="Q20" i="1"/>
  <c r="P20" i="1" s="1"/>
  <c r="Z20" i="1"/>
  <c r="AK20" i="1"/>
  <c r="AR20" i="1"/>
  <c r="D21" i="1"/>
  <c r="Q21" i="1"/>
  <c r="P21" i="1" s="1"/>
  <c r="Z21" i="1"/>
  <c r="AK21" i="1"/>
  <c r="AR21" i="1"/>
  <c r="D22" i="1"/>
  <c r="Q22" i="1"/>
  <c r="P22" i="1" s="1"/>
  <c r="Z22" i="1"/>
  <c r="AK22" i="1"/>
  <c r="AR22" i="1"/>
  <c r="D23" i="1"/>
  <c r="Q23" i="1"/>
  <c r="P23" i="1" s="1"/>
  <c r="Z23" i="1"/>
  <c r="AK23" i="1"/>
  <c r="AR23" i="1"/>
  <c r="D24" i="1"/>
  <c r="Q24" i="1"/>
  <c r="P24" i="1" s="1"/>
  <c r="Z24" i="1"/>
  <c r="AK24" i="1"/>
  <c r="AR24" i="1"/>
  <c r="D25" i="1"/>
  <c r="Q25" i="1"/>
  <c r="P25" i="1" s="1"/>
  <c r="Z25" i="1"/>
  <c r="AK25" i="1"/>
  <c r="AR25" i="1"/>
  <c r="D26" i="1"/>
  <c r="Q26" i="1"/>
  <c r="P26" i="1" s="1"/>
  <c r="Z26" i="1"/>
  <c r="AK26" i="1"/>
  <c r="AR26" i="1"/>
  <c r="D27" i="1"/>
  <c r="Q27" i="1"/>
  <c r="P27" i="1" s="1"/>
  <c r="Z27" i="1"/>
  <c r="AK27" i="1"/>
  <c r="AR27" i="1"/>
  <c r="D28" i="1"/>
  <c r="Q28" i="1"/>
  <c r="P28" i="1" s="1"/>
  <c r="Z28" i="1"/>
  <c r="AK28" i="1"/>
  <c r="AR28" i="1"/>
  <c r="D29" i="1"/>
  <c r="Q29" i="1"/>
  <c r="P29" i="1" s="1"/>
  <c r="Z29" i="1"/>
  <c r="AK29" i="1"/>
  <c r="AR29" i="1"/>
  <c r="D30" i="1"/>
  <c r="Q30" i="1"/>
  <c r="P30" i="1" s="1"/>
  <c r="Z30" i="1"/>
  <c r="AK30" i="1"/>
  <c r="AR30" i="1"/>
  <c r="D31" i="1"/>
  <c r="Q31" i="1"/>
  <c r="P31" i="1" s="1"/>
  <c r="Z31" i="1"/>
  <c r="AK31" i="1"/>
  <c r="AR31" i="1"/>
  <c r="D32" i="1"/>
  <c r="Q32" i="1"/>
  <c r="P32" i="1" s="1"/>
  <c r="Z32" i="1"/>
  <c r="AK32" i="1"/>
  <c r="AR32" i="1"/>
  <c r="D33" i="1"/>
  <c r="Q33" i="1"/>
  <c r="P33" i="1" s="1"/>
  <c r="Z33" i="1"/>
  <c r="AK33" i="1"/>
  <c r="AR33" i="1"/>
  <c r="D34" i="1"/>
  <c r="Q34" i="1"/>
  <c r="P34" i="1" s="1"/>
  <c r="Z34" i="1"/>
  <c r="AK34" i="1"/>
  <c r="AR34" i="1"/>
  <c r="D35" i="1"/>
  <c r="Q35" i="1"/>
  <c r="P35" i="1" s="1"/>
  <c r="Z35" i="1"/>
  <c r="AK35" i="1"/>
  <c r="AR35" i="1"/>
  <c r="D36" i="1"/>
  <c r="Q36" i="1"/>
  <c r="P36" i="1" s="1"/>
  <c r="Z36" i="1"/>
  <c r="AK36" i="1"/>
  <c r="AR36" i="1"/>
  <c r="D37" i="1"/>
  <c r="Q37" i="1"/>
  <c r="P37" i="1" s="1"/>
  <c r="Z37" i="1"/>
  <c r="AK37" i="1"/>
  <c r="AR37" i="1"/>
  <c r="D38" i="1"/>
  <c r="Q38" i="1"/>
  <c r="P38" i="1" s="1"/>
  <c r="Z38" i="1"/>
  <c r="AK38" i="1"/>
  <c r="AR38" i="1"/>
  <c r="D39" i="1"/>
  <c r="Q39" i="1"/>
  <c r="P39" i="1" s="1"/>
  <c r="Z39" i="1"/>
  <c r="AK39" i="1"/>
  <c r="AR39" i="1"/>
  <c r="D40" i="1"/>
  <c r="Q40" i="1"/>
  <c r="P40" i="1" s="1"/>
  <c r="Z40" i="1"/>
  <c r="AK40" i="1"/>
  <c r="AR40" i="1"/>
  <c r="D41" i="1"/>
  <c r="Q41" i="1"/>
  <c r="P41" i="1" s="1"/>
  <c r="Z41" i="1"/>
  <c r="AK41" i="1"/>
  <c r="AR41" i="1"/>
  <c r="D42" i="1"/>
  <c r="Q42" i="1"/>
  <c r="P42" i="1" s="1"/>
  <c r="Z42" i="1"/>
  <c r="AK42" i="1"/>
  <c r="AR42" i="1"/>
  <c r="D43" i="1"/>
  <c r="Q43" i="1"/>
  <c r="P43" i="1" s="1"/>
  <c r="Z43" i="1"/>
  <c r="AK43" i="1"/>
  <c r="AR43" i="1"/>
  <c r="D44" i="1"/>
  <c r="Q44" i="1"/>
  <c r="P44" i="1" s="1"/>
  <c r="Z44" i="1"/>
  <c r="AK44" i="1"/>
  <c r="AR44" i="1"/>
  <c r="D45" i="1"/>
  <c r="Q45" i="1"/>
  <c r="P45" i="1" s="1"/>
  <c r="Z45" i="1"/>
  <c r="AK45" i="1"/>
  <c r="AR45" i="1"/>
  <c r="D46" i="1"/>
  <c r="Q46" i="1"/>
  <c r="P46" i="1" s="1"/>
  <c r="Z46" i="1"/>
  <c r="AK46" i="1"/>
  <c r="AR46" i="1"/>
  <c r="D47" i="1"/>
  <c r="Q47" i="1"/>
  <c r="P47" i="1" s="1"/>
  <c r="Z47" i="1"/>
  <c r="AK47" i="1"/>
  <c r="AR47" i="1"/>
  <c r="D48" i="1"/>
  <c r="Q48" i="1"/>
  <c r="P48" i="1" s="1"/>
  <c r="Z48" i="1"/>
  <c r="AK48" i="1"/>
  <c r="AR48" i="1"/>
  <c r="D49" i="1"/>
  <c r="Q49" i="1"/>
  <c r="P49" i="1" s="1"/>
  <c r="Z49" i="1"/>
  <c r="AK49" i="1"/>
  <c r="AR49" i="1"/>
  <c r="D50" i="1"/>
  <c r="Q50" i="1"/>
  <c r="P50" i="1" s="1"/>
  <c r="Z50" i="1"/>
  <c r="AK50" i="1"/>
  <c r="AR50" i="1"/>
  <c r="D51" i="1"/>
  <c r="Q51" i="1"/>
  <c r="P51" i="1" s="1"/>
  <c r="Z51" i="1"/>
  <c r="AK51" i="1"/>
  <c r="AR51" i="1"/>
  <c r="D52" i="1"/>
  <c r="Q52" i="1"/>
  <c r="P52" i="1" s="1"/>
  <c r="Z52" i="1"/>
  <c r="AK52" i="1"/>
  <c r="AR52" i="1"/>
  <c r="D53" i="1"/>
  <c r="Q53" i="1"/>
  <c r="P53" i="1" s="1"/>
  <c r="Z53" i="1"/>
  <c r="AK53" i="1"/>
  <c r="AR53" i="1"/>
  <c r="D54" i="1"/>
  <c r="Q54" i="1"/>
  <c r="P54" i="1" s="1"/>
  <c r="Z54" i="1"/>
  <c r="AK54" i="1"/>
  <c r="AR54" i="1"/>
  <c r="D55" i="1"/>
  <c r="Z55" i="1"/>
  <c r="AK55" i="1"/>
  <c r="AR55" i="1"/>
  <c r="D56" i="1"/>
  <c r="Q56" i="1"/>
  <c r="P56" i="1" s="1"/>
  <c r="Z56" i="1"/>
  <c r="AK56" i="1"/>
  <c r="AR56" i="1"/>
  <c r="D57" i="1"/>
  <c r="Q57" i="1"/>
  <c r="P57" i="1" s="1"/>
  <c r="Z57" i="1"/>
  <c r="AK57" i="1"/>
  <c r="AR57" i="1"/>
  <c r="D58" i="1"/>
  <c r="Q58" i="1"/>
  <c r="P58" i="1" s="1"/>
  <c r="Z58" i="1"/>
  <c r="AK58" i="1"/>
  <c r="AR58" i="1"/>
  <c r="D59" i="1"/>
  <c r="Q59" i="1"/>
  <c r="P59" i="1" s="1"/>
  <c r="Z59" i="1"/>
  <c r="AK59" i="1"/>
  <c r="AR59" i="1"/>
  <c r="D60" i="1"/>
  <c r="Z60" i="1"/>
  <c r="AK60" i="1"/>
  <c r="AR60" i="1"/>
  <c r="D61" i="1"/>
  <c r="Q61" i="1"/>
  <c r="P61" i="1" s="1"/>
  <c r="Z61" i="1"/>
  <c r="AK61" i="1"/>
  <c r="AR61" i="1"/>
  <c r="D62" i="1"/>
  <c r="Q62" i="1"/>
  <c r="P62" i="1" s="1"/>
  <c r="Z62" i="1"/>
  <c r="AK62" i="1"/>
  <c r="AR62" i="1"/>
  <c r="D63" i="1"/>
  <c r="Q63" i="1"/>
  <c r="P63" i="1" s="1"/>
  <c r="Z63" i="1"/>
  <c r="AK63" i="1"/>
  <c r="AR63" i="1"/>
  <c r="D64" i="1"/>
  <c r="Q64" i="1"/>
  <c r="P64" i="1" s="1"/>
  <c r="Z64" i="1"/>
  <c r="AK64" i="1"/>
  <c r="AR64" i="1"/>
  <c r="D65" i="1"/>
  <c r="Q65" i="1"/>
  <c r="P65" i="1" s="1"/>
  <c r="Z65" i="1"/>
  <c r="AK65" i="1"/>
  <c r="AR65" i="1"/>
  <c r="D66" i="1"/>
  <c r="Q66" i="1"/>
  <c r="P66" i="1" s="1"/>
  <c r="Z66" i="1"/>
  <c r="AK66" i="1"/>
  <c r="AR66" i="1"/>
  <c r="D67" i="1"/>
  <c r="Q67" i="1"/>
  <c r="P67" i="1" s="1"/>
  <c r="Z67" i="1"/>
  <c r="AK67" i="1"/>
  <c r="AR67" i="1"/>
  <c r="D68" i="1"/>
  <c r="Q68" i="1"/>
  <c r="P68" i="1" s="1"/>
  <c r="Z68" i="1"/>
  <c r="AK68" i="1"/>
  <c r="AR68" i="1"/>
  <c r="D69" i="1"/>
  <c r="Q69" i="1"/>
  <c r="P69" i="1" s="1"/>
  <c r="Z69" i="1"/>
  <c r="AK69" i="1"/>
  <c r="AR69" i="1"/>
  <c r="D70" i="1"/>
  <c r="Q70" i="1"/>
  <c r="P70" i="1" s="1"/>
  <c r="Z70" i="1"/>
  <c r="AK70" i="1"/>
  <c r="AR70" i="1"/>
  <c r="D72" i="1"/>
  <c r="Q72" i="1"/>
  <c r="P72" i="1" s="1"/>
  <c r="Z72" i="1"/>
  <c r="AK72" i="1"/>
  <c r="AR72" i="1"/>
  <c r="D73" i="1"/>
  <c r="Z73" i="1"/>
  <c r="AK73" i="1"/>
  <c r="AR73" i="1"/>
  <c r="D74" i="1"/>
  <c r="Q74" i="1"/>
  <c r="P74" i="1" s="1"/>
  <c r="Z74" i="1"/>
  <c r="AK74" i="1"/>
  <c r="AR74" i="1"/>
  <c r="D75" i="1"/>
  <c r="Q75" i="1"/>
  <c r="P75" i="1" s="1"/>
  <c r="Z75" i="1"/>
  <c r="AK75" i="1"/>
  <c r="AR75" i="1"/>
  <c r="D76" i="1"/>
  <c r="Q76" i="1"/>
  <c r="P76" i="1" s="1"/>
  <c r="Z76" i="1"/>
  <c r="AK76" i="1"/>
  <c r="AR76" i="1"/>
  <c r="D77" i="1"/>
  <c r="Q77" i="1"/>
  <c r="P77" i="1" s="1"/>
  <c r="Z77" i="1"/>
  <c r="AK77" i="1"/>
  <c r="AR77" i="1"/>
  <c r="D78" i="1"/>
  <c r="Q78" i="1"/>
  <c r="P78" i="1" s="1"/>
  <c r="Z78" i="1"/>
  <c r="AK78" i="1"/>
  <c r="AR78" i="1"/>
  <c r="D79" i="1"/>
  <c r="Q79" i="1"/>
  <c r="P79" i="1" s="1"/>
  <c r="Z79" i="1"/>
  <c r="AK79" i="1"/>
  <c r="AR79" i="1"/>
  <c r="D80" i="1"/>
  <c r="Q80" i="1"/>
  <c r="P80" i="1" s="1"/>
  <c r="Z80" i="1"/>
  <c r="AK80" i="1"/>
  <c r="AR80" i="1"/>
  <c r="D81" i="1"/>
  <c r="Q81" i="1"/>
  <c r="P81" i="1" s="1"/>
  <c r="Z81" i="1"/>
  <c r="AK81" i="1"/>
  <c r="AR81" i="1"/>
  <c r="D82" i="1"/>
  <c r="Q82" i="1"/>
  <c r="P82" i="1" s="1"/>
  <c r="Z82" i="1"/>
  <c r="AK82" i="1"/>
  <c r="AR82" i="1"/>
  <c r="D83" i="1"/>
  <c r="Q83" i="1"/>
  <c r="P83" i="1" s="1"/>
  <c r="Z83" i="1"/>
  <c r="AK83" i="1"/>
  <c r="AR83" i="1"/>
  <c r="D84" i="1"/>
  <c r="Q84" i="1"/>
  <c r="P84" i="1" s="1"/>
  <c r="Z84" i="1"/>
  <c r="AK84" i="1"/>
  <c r="AR84" i="1"/>
  <c r="D85" i="1"/>
  <c r="Q85" i="1"/>
  <c r="P85" i="1" s="1"/>
  <c r="Z85" i="1"/>
  <c r="AK85" i="1"/>
  <c r="AR85" i="1"/>
  <c r="D86" i="1"/>
  <c r="Q86" i="1"/>
  <c r="P86" i="1" s="1"/>
  <c r="Z86" i="1"/>
  <c r="AK86" i="1"/>
  <c r="AR86" i="1"/>
  <c r="D87" i="1"/>
  <c r="Q87" i="1"/>
  <c r="P87" i="1" s="1"/>
  <c r="Z87" i="1"/>
  <c r="AK87" i="1"/>
  <c r="AR87" i="1"/>
  <c r="D88" i="1"/>
  <c r="Q88" i="1"/>
  <c r="P88" i="1" s="1"/>
  <c r="Z88" i="1"/>
  <c r="AK88" i="1"/>
  <c r="AR88" i="1"/>
  <c r="D89" i="1"/>
  <c r="Q89" i="1"/>
  <c r="P89" i="1" s="1"/>
  <c r="Z89" i="1"/>
  <c r="AK89" i="1"/>
  <c r="AR89" i="1"/>
  <c r="D90" i="1"/>
  <c r="Q90" i="1"/>
  <c r="P90" i="1" s="1"/>
  <c r="Z90" i="1"/>
  <c r="AK90" i="1"/>
  <c r="AR90" i="1"/>
  <c r="D91" i="1"/>
  <c r="Q91" i="1"/>
  <c r="P91" i="1" s="1"/>
  <c r="Z91" i="1"/>
  <c r="AK91" i="1"/>
  <c r="AR91" i="1"/>
  <c r="D92" i="1"/>
  <c r="Q92" i="1"/>
  <c r="P92" i="1" s="1"/>
  <c r="Z92" i="1"/>
  <c r="AK92" i="1"/>
  <c r="AR92" i="1"/>
  <c r="D93" i="1"/>
  <c r="Q93" i="1"/>
  <c r="P93" i="1" s="1"/>
  <c r="Z93" i="1"/>
  <c r="AK93" i="1"/>
  <c r="AR93" i="1"/>
  <c r="D94" i="1"/>
  <c r="Q94" i="1"/>
  <c r="P94" i="1" s="1"/>
  <c r="Z94" i="1"/>
  <c r="AK94" i="1"/>
  <c r="AR94" i="1"/>
  <c r="D95" i="1"/>
  <c r="Q95" i="1"/>
  <c r="P95" i="1" s="1"/>
  <c r="Z95" i="1"/>
  <c r="AK95" i="1"/>
  <c r="AR95" i="1"/>
  <c r="D96" i="1"/>
  <c r="Q96" i="1"/>
  <c r="P96" i="1" s="1"/>
  <c r="Z96" i="1"/>
  <c r="AK96" i="1"/>
  <c r="AR96" i="1"/>
  <c r="D97" i="1"/>
  <c r="Q97" i="1"/>
  <c r="P97" i="1" s="1"/>
  <c r="Z97" i="1"/>
  <c r="AK97" i="1"/>
  <c r="AR97" i="1"/>
  <c r="D98" i="1"/>
  <c r="Q98" i="1"/>
  <c r="P98" i="1" s="1"/>
  <c r="Z98" i="1"/>
  <c r="AK98" i="1"/>
  <c r="AR98" i="1"/>
  <c r="D99" i="1"/>
  <c r="Q99" i="1"/>
  <c r="P99" i="1" s="1"/>
  <c r="Z99" i="1"/>
  <c r="AK99" i="1"/>
  <c r="AR99" i="1"/>
  <c r="D100" i="1"/>
  <c r="Q100" i="1"/>
  <c r="P100" i="1" s="1"/>
  <c r="Z100" i="1"/>
  <c r="AK100" i="1"/>
  <c r="AR100" i="1"/>
  <c r="D101" i="1"/>
  <c r="Q101" i="1"/>
  <c r="P101" i="1" s="1"/>
  <c r="Z101" i="1"/>
  <c r="AK101" i="1"/>
  <c r="AR101" i="1"/>
  <c r="D102" i="1"/>
  <c r="Q102" i="1"/>
  <c r="P102" i="1" s="1"/>
  <c r="Z102" i="1"/>
  <c r="AK102" i="1"/>
  <c r="AR102" i="1"/>
  <c r="D104" i="1"/>
  <c r="Q104" i="1"/>
  <c r="P104" i="1" s="1"/>
  <c r="Z104" i="1"/>
  <c r="AK104" i="1"/>
  <c r="AR104" i="1"/>
  <c r="D105" i="1"/>
  <c r="Q105" i="1"/>
  <c r="P105" i="1" s="1"/>
  <c r="Z105" i="1"/>
  <c r="AK105" i="1"/>
  <c r="AR105" i="1"/>
  <c r="D106" i="1"/>
  <c r="Q106" i="1"/>
  <c r="P106" i="1" s="1"/>
  <c r="Z106" i="1"/>
  <c r="AK106" i="1"/>
  <c r="AR106" i="1"/>
  <c r="D107" i="1"/>
  <c r="Q107" i="1"/>
  <c r="P107" i="1" s="1"/>
  <c r="Z107" i="1"/>
  <c r="AK107" i="1"/>
  <c r="AR107" i="1"/>
  <c r="D108" i="1"/>
  <c r="Q108" i="1"/>
  <c r="P108" i="1" s="1"/>
  <c r="Z108" i="1"/>
  <c r="AK108" i="1"/>
  <c r="AR108" i="1"/>
  <c r="D109" i="1"/>
  <c r="Q109" i="1"/>
  <c r="P109" i="1" s="1"/>
  <c r="Z109" i="1"/>
  <c r="AK109" i="1"/>
  <c r="AR109" i="1"/>
  <c r="D110" i="1"/>
  <c r="Q110" i="1"/>
  <c r="P110" i="1" s="1"/>
  <c r="Z110" i="1"/>
  <c r="AK110" i="1"/>
  <c r="AR110" i="1"/>
  <c r="D111" i="1"/>
  <c r="Q111" i="1"/>
  <c r="P111" i="1" s="1"/>
  <c r="Z111" i="1"/>
  <c r="AK111" i="1"/>
  <c r="AR111" i="1"/>
  <c r="AR115" i="1" l="1"/>
  <c r="AY11" i="1"/>
  <c r="AY42" i="1"/>
  <c r="AY9" i="1"/>
  <c r="AY12" i="1"/>
  <c r="AY99" i="1"/>
  <c r="AY93" i="1"/>
  <c r="AY107" i="1"/>
  <c r="AY62" i="1"/>
  <c r="AY57" i="1"/>
  <c r="AY51" i="1"/>
  <c r="AY46" i="1"/>
  <c r="AY39" i="1"/>
  <c r="AY32" i="1"/>
  <c r="AY25" i="1"/>
  <c r="AY17" i="1"/>
  <c r="AY87" i="1"/>
  <c r="AY80" i="1"/>
  <c r="AY69" i="1"/>
  <c r="AY64" i="1"/>
  <c r="AY54" i="1"/>
  <c r="AY41" i="1"/>
  <c r="AY35" i="1"/>
  <c r="AY27" i="1"/>
  <c r="AY20" i="1"/>
  <c r="AY13" i="1"/>
  <c r="AY105" i="1"/>
  <c r="AY92" i="1"/>
  <c r="AY85" i="1"/>
  <c r="AY78" i="1"/>
  <c r="AY67" i="1"/>
  <c r="AY63" i="1"/>
  <c r="AY58" i="1"/>
  <c r="AY52" i="1"/>
  <c r="AY47" i="1"/>
  <c r="AY33" i="1"/>
  <c r="AY18" i="1"/>
  <c r="AY97" i="1"/>
  <c r="AY108" i="1"/>
  <c r="AY100" i="1"/>
  <c r="AY60" i="1"/>
  <c r="AY10" i="1"/>
  <c r="AY88" i="1"/>
  <c r="AY73" i="1"/>
  <c r="AY106" i="1"/>
  <c r="AY98" i="1"/>
  <c r="AY86" i="1"/>
  <c r="AY79" i="1"/>
  <c r="AY68" i="1"/>
  <c r="AY59" i="1"/>
  <c r="AY53" i="1"/>
  <c r="AY40" i="1"/>
  <c r="AY34" i="1"/>
  <c r="AY19" i="1"/>
  <c r="AY94" i="1"/>
  <c r="AY72" i="1"/>
  <c r="AY65" i="1"/>
  <c r="AY109" i="1"/>
  <c r="AY101" i="1"/>
  <c r="AY89" i="1"/>
  <c r="AY82" i="1"/>
  <c r="AY75" i="1"/>
  <c r="AY55" i="1"/>
  <c r="AY48" i="1"/>
  <c r="AY43" i="1"/>
  <c r="AY29" i="1"/>
  <c r="AY22" i="1"/>
  <c r="AY15" i="1"/>
  <c r="AY104" i="1"/>
  <c r="AY96" i="1"/>
  <c r="AY91" i="1"/>
  <c r="AY84" i="1"/>
  <c r="AY110" i="1"/>
  <c r="AY102" i="1"/>
  <c r="AY95" i="1"/>
  <c r="AY90" i="1"/>
  <c r="AY83" i="1"/>
  <c r="AY76" i="1"/>
  <c r="AY49" i="1"/>
  <c r="AY44" i="1"/>
  <c r="AY37" i="1"/>
  <c r="AY30" i="1"/>
  <c r="AY23" i="1"/>
  <c r="AY16" i="1"/>
  <c r="AY81" i="1"/>
  <c r="AY74" i="1"/>
  <c r="AY70" i="1"/>
  <c r="AY36" i="1"/>
  <c r="AY28" i="1"/>
  <c r="AY21" i="1"/>
  <c r="AY14" i="1"/>
  <c r="AY111" i="1"/>
  <c r="AY77" i="1"/>
  <c r="AY66" i="1"/>
  <c r="AY61" i="1"/>
  <c r="AY56" i="1"/>
  <c r="AY50" i="1"/>
  <c r="AY45" i="1"/>
  <c r="AY38" i="1"/>
  <c r="AY31" i="1"/>
  <c r="AY24" i="1"/>
  <c r="AK8" i="1" l="1"/>
  <c r="AK115" i="1" s="1"/>
  <c r="Q8" i="1"/>
  <c r="Q115" i="1" s="1"/>
  <c r="D8" i="1"/>
  <c r="D115" i="1" s="1"/>
  <c r="Z8" i="1"/>
  <c r="Z115" i="1" s="1"/>
  <c r="P8" i="1" l="1"/>
  <c r="P115" i="1" s="1"/>
  <c r="AY8" i="1" l="1"/>
  <c r="AY115" i="1" s="1"/>
</calcChain>
</file>

<file path=xl/sharedStrings.xml><?xml version="1.0" encoding="utf-8"?>
<sst xmlns="http://schemas.openxmlformats.org/spreadsheetml/2006/main" count="217" uniqueCount="211">
  <si>
    <t>Slaugos ir palaikomojo gydymo paslaugoms</t>
  </si>
  <si>
    <t>Dienos stacionaro paslaugoms</t>
  </si>
  <si>
    <t>Dienos chirurgijos paslaugoms</t>
  </si>
  <si>
    <t>Stebėjimo paslaugoms</t>
  </si>
  <si>
    <t>Ambulatorinės chirurgijos paslaugoms</t>
  </si>
  <si>
    <t>Stacionarinėms asmens sveikatos priežiūros paslaugoms iš viso:</t>
  </si>
  <si>
    <t xml:space="preserve">Gimdymo paslaugoms </t>
  </si>
  <si>
    <t>Kitoms aktyviojo gydymo paslaugoms, ilgalaikio gydymo paslaugoms</t>
  </si>
  <si>
    <t>PSDF biudžeto išlaidų klasifikacija (straipsnio kodas)</t>
  </si>
  <si>
    <t>01 01</t>
  </si>
  <si>
    <t>01 01 01</t>
  </si>
  <si>
    <t>01 01 02</t>
  </si>
  <si>
    <t>01 01 03</t>
  </si>
  <si>
    <t>01 01 04</t>
  </si>
  <si>
    <t>01 01 05</t>
  </si>
  <si>
    <t>01 03</t>
  </si>
  <si>
    <t>01 03 01</t>
  </si>
  <si>
    <t>01 03 02</t>
  </si>
  <si>
    <t>01 04</t>
  </si>
  <si>
    <t>01 04 01 01</t>
  </si>
  <si>
    <t>01 04 01 02</t>
  </si>
  <si>
    <t>01 04 02</t>
  </si>
  <si>
    <t>01 04 03</t>
  </si>
  <si>
    <t>01 04 05</t>
  </si>
  <si>
    <t>01 05</t>
  </si>
  <si>
    <t>01 05 01 01</t>
  </si>
  <si>
    <t xml:space="preserve">01 05 01 05 </t>
  </si>
  <si>
    <t>iš jų</t>
  </si>
  <si>
    <t>Iš viso:</t>
  </si>
  <si>
    <t xml:space="preserve">                                                            PSDF biudžeto                
                                                               išlaidų straipsniai
Sutartyje nurodyti                                                                                                                                       
ASPĮ pavadinimai</t>
  </si>
  <si>
    <t>01 03 04</t>
  </si>
  <si>
    <t>Miokardo infarkto (kai yra ST segmento pakilimas) gydymo, kai atliekamas širdies vainikinių kraujagyslių stentavimas, paslaugoms</t>
  </si>
  <si>
    <t>Pastaba:</t>
  </si>
  <si>
    <t>Pirminės ambulatorinės asmens sveikatos priežiūros paslaugoms (bazinis mokėjimas už prirašytą gyventoją) *</t>
  </si>
  <si>
    <t>Pirminės ambulatorinės asmens sveikatos priežiūros paslaugoms, už kurias mokamas skatinamasis priedas*</t>
  </si>
  <si>
    <t>Geriems šeimos gydytojo komandos darbo rezultatams apmokėti*</t>
  </si>
  <si>
    <t>Geriems pirminės ambulatorinės psichikos sveikatos priežiūros darbo rezultatams apmokėti *</t>
  </si>
  <si>
    <t>Geriems pirminės ambulatorinės odontologinės sveikatos priežiūros darbo rezultatams apmokėti *</t>
  </si>
  <si>
    <t>Sergančiųjų cukriniu diabetu slaugos paslaugoms*</t>
  </si>
  <si>
    <t xml:space="preserve">Stacionarinėms paliatyviosios pagalbos paslaugoms </t>
  </si>
  <si>
    <t>Atrankinės mamografinės patikros dėl krūties vėžio finansavimo programai*</t>
  </si>
  <si>
    <t>Priešinės liaukos vėžio ankstyvosios diagnostikos finansavimo programai*</t>
  </si>
  <si>
    <t>Storosios žarnos vėžio ankstyvosios diagnostikos finansavimo programai*</t>
  </si>
  <si>
    <t>03</t>
  </si>
  <si>
    <t>Gimdos kaklelio vėžio ankstyvosios diagnostikos programai *</t>
  </si>
  <si>
    <t>Medicininės reabilitacijos ir sanatorinio gydymo paslaugoms iš viso:</t>
  </si>
  <si>
    <t>03 03</t>
  </si>
  <si>
    <t>03 04</t>
  </si>
  <si>
    <t>Ambulatorinėms specializuotoms asmens sveikatos priežiūros paslaugoms, iš jų:</t>
  </si>
  <si>
    <t>01 04 01</t>
  </si>
  <si>
    <t xml:space="preserve">1. gydytojų specialistų konsultacijoms (išskyrus 3 punkte nurodytas) </t>
  </si>
  <si>
    <t xml:space="preserve">2. gydytojų specialistų konsultacijoms, kai atliekami diagnostiniai ir (ar) gydomieji veiksmai (išskyrus 3 punkte nurodytas) </t>
  </si>
  <si>
    <t>3. gydytojų specialistų – kardiologo (vaikų ir suaugusiųjų), neurologo (vaikų ir suaugusiųjų), endokrinologo (vaikų ir suaugusiųjų), hematologo (vaikų ir suaugusiųjų), onkologo chemoterapeuto, onkologo radioterapeuto –  konsultacijoms</t>
  </si>
  <si>
    <t>VšĮ Respublikinė Šiaulių ligoninė</t>
  </si>
  <si>
    <t>VšĮ Joniškio ligoninė</t>
  </si>
  <si>
    <t>VšĮ Radviliškio ligoninė</t>
  </si>
  <si>
    <t>VšĮ Kelmės ligoninė</t>
  </si>
  <si>
    <t>VšĮ Regioninė Telšių ligoninė</t>
  </si>
  <si>
    <t>VšĮ Regioninė Mažeikių ligoninė</t>
  </si>
  <si>
    <t>VšĮ Šiaulių reabilitacijos centras</t>
  </si>
  <si>
    <t>UAB „Dantukų fėja“</t>
  </si>
  <si>
    <t>UAB Miesto klinika</t>
  </si>
  <si>
    <t>Antano Lukošaičio neurologinis kabinetas</t>
  </si>
  <si>
    <t>Aurelijos Ruibytės įmonė</t>
  </si>
  <si>
    <t>Ritos Samienės IĮ</t>
  </si>
  <si>
    <t>UAB „Glojana“</t>
  </si>
  <si>
    <t>UAB Manualinės medicinos klinika</t>
  </si>
  <si>
    <t>Šiaulių lengvosios atletikos ir sveikatingumo centras</t>
  </si>
  <si>
    <t>Kelmės „Kūlverstuko“ lopšelis-darželis</t>
  </si>
  <si>
    <t>UAB „JU&amp;AN“</t>
  </si>
  <si>
    <t xml:space="preserve">VšĮ Globos ir slaugos centras „Sidabražolė“ </t>
  </si>
  <si>
    <t xml:space="preserve">UAB „Apolonia“ </t>
  </si>
  <si>
    <t>UAB Diahema</t>
  </si>
  <si>
    <t>UAB „A. Vilutienės klinika“</t>
  </si>
  <si>
    <t>UAB Šiaulių klinika</t>
  </si>
  <si>
    <t>MB Dovidenta</t>
  </si>
  <si>
    <t>UAB "Ladenta"</t>
  </si>
  <si>
    <t xml:space="preserve">„Inmedicus“ UAB </t>
  </si>
  <si>
    <t>UAB „Dialimeda“</t>
  </si>
  <si>
    <t>Gyd. A. Tamulionio individuali įmonė</t>
  </si>
  <si>
    <t>UAB „Neuro AS“</t>
  </si>
  <si>
    <t>Irenos Džiugienės individuali įmonė</t>
  </si>
  <si>
    <t>Arūno Žiurlio klinika</t>
  </si>
  <si>
    <t>V. Jokubaičio individuali įmonė</t>
  </si>
  <si>
    <t>I. Jonušienės akių ligų kabinetas</t>
  </si>
  <si>
    <t>UAB A. Kiudulienės kabinetas</t>
  </si>
  <si>
    <t>UAB Sg konsultacinė klinika</t>
  </si>
  <si>
    <t>UAB „Beržūna“</t>
  </si>
  <si>
    <t>UAB „Mažeikių MCT“</t>
  </si>
  <si>
    <t>R. Kinčiaus individuali įmonė</t>
  </si>
  <si>
    <t>UAB „Žemaitijos diagnostikos centras“</t>
  </si>
  <si>
    <t>UAB Sveikatos ir grožio klinika</t>
  </si>
  <si>
    <t>V. Žymančiutės IĮ</t>
  </si>
  <si>
    <t>M.Petrauskienės individuali įmonė</t>
  </si>
  <si>
    <t xml:space="preserve">UAB „Paliatyvios medicinos klinika“ </t>
  </si>
  <si>
    <t>IĮ V. Balčiūnienės ginekologijos klinika</t>
  </si>
  <si>
    <t>UAB "Balta odontologijos klinika"</t>
  </si>
  <si>
    <t>VšĮ Šiaulių centro poliklinika</t>
  </si>
  <si>
    <t>VšĮ Dainų pirminės sveikatos priežiūros centras</t>
  </si>
  <si>
    <t>VšĮ Papilės ambulatorija</t>
  </si>
  <si>
    <t>VšĮ Kruopių ambulatorija</t>
  </si>
  <si>
    <t>VšĮ Joniškio pirminės sveikatos priežiūros centras</t>
  </si>
  <si>
    <t>VšĮ Kelmės rajono pirminės sveikatos priežiūros centras</t>
  </si>
  <si>
    <t>VšĮ Radviliškio rajono pirminės sveikatos priežiūros centras</t>
  </si>
  <si>
    <t>VšĮ Sedos pirminės sveikatos priežiūros centras</t>
  </si>
  <si>
    <t>VšĮ Mažeikių pirminės sveikatos priežiūros centras</t>
  </si>
  <si>
    <t>VšĮ Telšių rajono pirminės sveikatos priežiūros centras</t>
  </si>
  <si>
    <t>VšĮ Šiaulių ilgalaikio gydymo ir geriatrijos centras</t>
  </si>
  <si>
    <t>UAB „Senojo bokšto“ klinika</t>
  </si>
  <si>
    <t>VšĮ Joniškio psichikos sveikatos centras</t>
  </si>
  <si>
    <t>UAB „Antano Lizdenio sveikatos centras“</t>
  </si>
  <si>
    <t>UAB „PIRMOJI VILTIS“</t>
  </si>
  <si>
    <t>IĮ J.Jankauskienės šeimos gydytojų centras</t>
  </si>
  <si>
    <t>UAB „Šeimos sveikatos centras“</t>
  </si>
  <si>
    <t>Laimos Marijos Šilgalienės įmonė „Sveikata“</t>
  </si>
  <si>
    <t>UAB „Gegužių sveikatos centras“</t>
  </si>
  <si>
    <t>VšĮ Baisogalos pirminės sveikatos priežiūros centras</t>
  </si>
  <si>
    <t>VšĮ Šeduvos pirminės sveikatos priežiūros centras</t>
  </si>
  <si>
    <t>VšĮ Tytuvėnų pirminės sveikatos priežiūros centras</t>
  </si>
  <si>
    <t>VšĮ Šaukėnų ambulatorija</t>
  </si>
  <si>
    <t>VšĮ Kelmės rajono bendrosios praktikos gydytojų centras</t>
  </si>
  <si>
    <t>UAB „Lyros šeimos centras“</t>
  </si>
  <si>
    <t xml:space="preserve">UAB "Užvenčio šeimos sveikatos centras" </t>
  </si>
  <si>
    <t>VšĮ Kelmės rajono psichikos sveikatos centras</t>
  </si>
  <si>
    <t>I. Miškinienės individuali įmonė</t>
  </si>
  <si>
    <t>UAB Žemaitijos psichikos sveikatos centras</t>
  </si>
  <si>
    <t>VšĮ Mažeikių senamiesčio pirminės sveikatos priežiūros centras</t>
  </si>
  <si>
    <t>UAB Mažeikių psichinės sveikatos centras</t>
  </si>
  <si>
    <t xml:space="preserve">UAB „Medikvita“ </t>
  </si>
  <si>
    <t>UAB Telšių šeimos klinika</t>
  </si>
  <si>
    <t xml:space="preserve">UAB „Medicinos technologijos“ </t>
  </si>
  <si>
    <t>UAB Dr. A. Biržiškos sveikatos centras</t>
  </si>
  <si>
    <t>UAB „Rezus.lt“</t>
  </si>
  <si>
    <t>„VM Grušų odontologijos klinika“ UAB</t>
  </si>
  <si>
    <t>UAB „Tavo sveikatos namai“</t>
  </si>
  <si>
    <t>UAB Tirkšlių sveikatos namai</t>
  </si>
  <si>
    <t>UAB „Medicus LT“</t>
  </si>
  <si>
    <t>UAB šeimos klinika „Vita sana“</t>
  </si>
  <si>
    <t>UAB Telšių šeimos sveikatos centras</t>
  </si>
  <si>
    <t>UAB Šiaulių psichikos sveikatos centras</t>
  </si>
  <si>
    <t>UAB „Kristivita“</t>
  </si>
  <si>
    <t xml:space="preserve">UAB „Akmenės sveikatos centras“ </t>
  </si>
  <si>
    <t xml:space="preserve">VšĮ Šiaulių paliatyvios pagalbos ir slaugos centras „Prasmė“ </t>
  </si>
  <si>
    <t>UAB "Jūsų medicinos namai"</t>
  </si>
  <si>
    <t>Šiaulių technologijų mokymo centras</t>
  </si>
  <si>
    <t>iš jų:</t>
  </si>
  <si>
    <t>Ambulatorinėms slaugos paslaugoms namuose</t>
  </si>
  <si>
    <t xml:space="preserve"> Širdies ir kraujagyslių ligų prevencijos ir ankstyvosios diagnostikos programai*</t>
  </si>
  <si>
    <t xml:space="preserve">03 01 </t>
  </si>
  <si>
    <t>03 02</t>
  </si>
  <si>
    <t>03 05</t>
  </si>
  <si>
    <t>Insulto gydymo, kai taikoma trombolizė, paslaugoms</t>
  </si>
  <si>
    <t>Insulto gydymo, kai taikoma invazinė trombektomija, paslaugoms</t>
  </si>
  <si>
    <t>01 05 01 03</t>
  </si>
  <si>
    <t>01 05 01 04</t>
  </si>
  <si>
    <t>Kardiochirurgijos paslaugoms (vožtuvų, pertvaros procedūroms, vainikinių arterijų šuntavimo paslaugoms)</t>
  </si>
  <si>
    <t>01 05 01 06</t>
  </si>
  <si>
    <t>Širdies stimuliatoriaus ar defibriliatoriaus implantavimo ar pakeitimo paslaugoms</t>
  </si>
  <si>
    <t>01 05 01 07</t>
  </si>
  <si>
    <t>Sąnarių (klubo, kelio ir kitų sąnarių) endoprotezavimo paslaugoms</t>
  </si>
  <si>
    <t>Chirurgijos dėl dauginių traumų paslaugoms</t>
  </si>
  <si>
    <t>Onkologijos paslaugoms</t>
  </si>
  <si>
    <t>01 05 01 08</t>
  </si>
  <si>
    <t>01 05 01 09</t>
  </si>
  <si>
    <t>01 05 01 10</t>
  </si>
  <si>
    <t>Ambulatorinės psichosocialinės reabilitacijos paslaugoms</t>
  </si>
  <si>
    <t>Stacionarinės psichosocialinės reabilitacijos paslaugoms</t>
  </si>
  <si>
    <t>Ambulatorinės medicininės reabilitacijos paslaugoms (išskyrus psichosocialinę reabilitaciją)</t>
  </si>
  <si>
    <t>Stacionarinės medicininės reabilitacijos paslaugoms (išskyrus psichosocialinę ir prioritetinę stacionarinę reabilitaciją)</t>
  </si>
  <si>
    <t>01 08 01</t>
  </si>
  <si>
    <t>01 08 02</t>
  </si>
  <si>
    <t>01 08</t>
  </si>
  <si>
    <t>01 08 03</t>
  </si>
  <si>
    <t>01 08 04</t>
  </si>
  <si>
    <t>01 08 05</t>
  </si>
  <si>
    <t>01 08 06</t>
  </si>
  <si>
    <t>VšĮ Naujosios Akmenės ligoninė-sveikatos centras</t>
  </si>
  <si>
    <t xml:space="preserve">UAB "ABC diagnostika" </t>
  </si>
  <si>
    <t xml:space="preserve">UAB "Jūsų klinika" </t>
  </si>
  <si>
    <t>Skubiai konsultacinei pagalbai (sąmatinis finansavimas)</t>
  </si>
  <si>
    <t xml:space="preserve"> 03 10 01</t>
  </si>
  <si>
    <t>Eil.
Nr.</t>
  </si>
  <si>
    <t>Slaugos paslaugoms
 iš viso:</t>
  </si>
  <si>
    <t>01 04 06</t>
  </si>
  <si>
    <t>VšĮ Šiaulių rajono savivaldybės sveikatos centras</t>
  </si>
  <si>
    <t xml:space="preserve">Daivos Rovienės IĮ </t>
  </si>
  <si>
    <t xml:space="preserve">VšĮ "Olm Clinic" </t>
  </si>
  <si>
    <t>UAB "Salvavita"</t>
  </si>
  <si>
    <t>UAB "Irelita"</t>
  </si>
  <si>
    <t>01 03 03 01</t>
  </si>
  <si>
    <t>01 03 03 02</t>
  </si>
  <si>
    <t>Ambulatorinėms paliatyviosios pagalbos paslaugoms</t>
  </si>
  <si>
    <t>01 04 04 01</t>
  </si>
  <si>
    <t>Skubiosios medicinos pagalbos paslaugoms (mokėjimas už gydymo atvejus)</t>
  </si>
  <si>
    <t>01 05 01 02 - 
01 05 02</t>
  </si>
  <si>
    <t>Pradinės ambulatorinės medicininės reabilitacijos paslaugoms</t>
  </si>
  <si>
    <t>Prioritetinės stacionarinės medicininės reabilitacijos paslaugoms</t>
  </si>
  <si>
    <t>Sveikatos programoms ir kitoms sveikatos draudimo išlaidoms apmokėti iš viso:</t>
  </si>
  <si>
    <t>Pirminės ambulatorinės asmens sveikatos priežiūros paslaugoms 
iš viso:</t>
  </si>
  <si>
    <t>Ambulatorinės asmens sveikatos priežiūros paslaugoms 
iš viso:</t>
  </si>
  <si>
    <r>
      <t xml:space="preserve">UAB „Medicus Femina“
</t>
    </r>
    <r>
      <rPr>
        <b/>
        <sz val="11"/>
        <rFont val="Times New Roman"/>
        <family val="1"/>
        <charset val="186"/>
      </rPr>
      <t>(nutraukta, sutartis galioja iki 2025-04-04)</t>
    </r>
  </si>
  <si>
    <t>UAB "EJ klinika"</t>
  </si>
  <si>
    <t xml:space="preserve">Pakruojo sveikatos centras </t>
  </si>
  <si>
    <r>
      <t xml:space="preserve">Astos Petraitytės įmonė
</t>
    </r>
    <r>
      <rPr>
        <b/>
        <sz val="11"/>
        <rFont val="Times New Roman"/>
        <family val="1"/>
        <charset val="186"/>
      </rPr>
      <t>(nutraukta, sutartis galioja iki 2025-07-31)</t>
    </r>
  </si>
  <si>
    <r>
      <t xml:space="preserve">UAB "Joniškio medicinos namai" 
</t>
    </r>
    <r>
      <rPr>
        <b/>
        <sz val="11"/>
        <rFont val="Times New Roman"/>
        <family val="1"/>
        <charset val="186"/>
      </rPr>
      <t>(iki 2025-06-29 UAB „V. Neverauskienės vaistinė")</t>
    </r>
  </si>
  <si>
    <t xml:space="preserve">                ĮSTAIGŲ SUTARČIŲ ŠIAULIŲ SKYRIUS              </t>
  </si>
  <si>
    <t>* Preliminarios sutartinės lėšų sumos asmens sveikatos priežiūros paslaugoms apmokėti.</t>
  </si>
  <si>
    <t xml:space="preserve"> 2025 M. ASMENS SVEIKATOS PRIEŽIŪROS ĮSTAIGOMS SKIRTA METINĖ LĖŠŲ SUMA ASMENS SVEIKATOS PRIEŽIŪROS PASLAUGOMS, MEDICININEI REABILITACIJAI IR SANATORINIAM  GYDYMUI, 
SVEIKATOS PROGRAMOMS IR KITOMS SVEIKATOS DRAUDIMO IŠLAIDOMS APMOKĖTI (NUO 2025 M. LIEPOS 1 D.)</t>
  </si>
  <si>
    <t>UAB "Jurgitos denta"</t>
  </si>
  <si>
    <t xml:space="preserve"> ASPĮ ID</t>
  </si>
  <si>
    <r>
      <t xml:space="preserve">UAB „Šypsenų namai“
</t>
    </r>
    <r>
      <rPr>
        <b/>
        <sz val="11"/>
        <color theme="1"/>
        <rFont val="Times New Roman"/>
        <family val="1"/>
        <charset val="186"/>
      </rPr>
      <t>(nutraukta, trišalė sutartis galioja iki 2025-09-30)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</si>
</sst>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L_t_-;\-* #,##0.00\ _L_t_-;_-* &quot;-&quot;??\ _L_t_-;_-@_-"/>
  </numFmts>
  <fonts count="22">
    <font>
      <sz val="11"/>
      <color theme="1"/>
      <name val="Calibri"/>
      <family val="2"/>
      <charset val="186"/>
      <scheme val="minor"/>
    </font>
    <font>
      <sz val="10"/>
      <name val="Arial"/>
      <family val="2"/>
      <charset val="186"/>
    </font>
    <font>
      <b/>
      <sz val="11"/>
      <color theme="1"/>
      <name val="Times New Roman"/>
      <family val="1"/>
      <charset val="186"/>
    </font>
    <font>
      <sz val="10"/>
      <name val="Times New Roman"/>
      <family val="1"/>
      <charset val="186"/>
    </font>
    <font>
      <sz val="11"/>
      <color indexed="8"/>
      <name val="Times New Roman"/>
      <family val="1"/>
      <charset val="186"/>
    </font>
    <font>
      <sz val="11"/>
      <color theme="1"/>
      <name val="Times New Roman"/>
      <family val="1"/>
      <charset val="186"/>
    </font>
    <font>
      <b/>
      <sz val="11"/>
      <name val="Times New Roman"/>
      <family val="1"/>
      <charset val="186"/>
    </font>
    <font>
      <sz val="11"/>
      <name val="Times New Roman"/>
      <family val="1"/>
      <charset val="186"/>
    </font>
    <font>
      <b/>
      <sz val="11"/>
      <color indexed="8"/>
      <name val="Times New Roman"/>
      <family val="1"/>
      <charset val="186"/>
    </font>
    <font>
      <b/>
      <sz val="8"/>
      <color theme="1"/>
      <name val="Times New Roman"/>
      <family val="1"/>
      <charset val="186"/>
    </font>
    <font>
      <b/>
      <sz val="12"/>
      <name val="Times New Roman"/>
      <family val="1"/>
      <charset val="186"/>
    </font>
    <font>
      <b/>
      <sz val="10"/>
      <name val="Times New Roman"/>
      <family val="1"/>
      <charset val="186"/>
    </font>
    <font>
      <sz val="10"/>
      <name val="Arial"/>
      <family val="2"/>
      <charset val="186"/>
    </font>
    <font>
      <sz val="8"/>
      <name val="Arial"/>
      <family val="2"/>
    </font>
    <font>
      <b/>
      <sz val="16"/>
      <color theme="1"/>
      <name val="Times New Roman"/>
      <family val="1"/>
      <charset val="186"/>
    </font>
    <font>
      <b/>
      <sz val="12"/>
      <color theme="1"/>
      <name val="Times New Roman"/>
      <family val="1"/>
      <charset val="186"/>
    </font>
    <font>
      <b/>
      <sz val="9"/>
      <name val="Times New Roman"/>
      <family val="1"/>
      <charset val="186"/>
    </font>
    <font>
      <sz val="10"/>
      <name val="Arial Baltic"/>
    </font>
    <font>
      <sz val="12"/>
      <name val="Times New Roman"/>
      <family val="1"/>
      <charset val="186"/>
    </font>
    <font>
      <sz val="12"/>
      <name val="Times"/>
      <charset val="186"/>
    </font>
    <font>
      <sz val="9"/>
      <color indexed="8"/>
      <name val="Times New Roman"/>
      <family val="1"/>
      <charset val="186"/>
    </font>
    <font>
      <sz val="10"/>
      <name val="Times"/>
      <charset val="186"/>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indexed="49"/>
      </patternFill>
    </fill>
    <fill>
      <patternFill patternType="solid">
        <fgColor indexed="43"/>
      </patternFill>
    </fill>
    <fill>
      <patternFill patternType="solid">
        <fgColor indexed="43"/>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11">
    <xf numFmtId="0" fontId="0" fillId="0" borderId="0"/>
    <xf numFmtId="0" fontId="1" fillId="0" borderId="0"/>
    <xf numFmtId="0" fontId="12" fillId="0" borderId="0"/>
    <xf numFmtId="0" fontId="1" fillId="0" borderId="0"/>
    <xf numFmtId="4" fontId="13" fillId="5" borderId="4" applyNumberFormat="0" applyProtection="0">
      <alignment vertical="center"/>
    </xf>
    <xf numFmtId="4" fontId="13" fillId="6" borderId="4" applyNumberFormat="0" applyProtection="0">
      <alignment horizontal="left" vertical="center" indent="1"/>
    </xf>
    <xf numFmtId="4" fontId="13" fillId="4" borderId="4" applyNumberFormat="0" applyProtection="0">
      <alignment horizontal="left" vertical="center" indent="1"/>
    </xf>
    <xf numFmtId="4" fontId="13" fillId="0" borderId="4" applyNumberFormat="0" applyProtection="0">
      <alignment horizontal="right" vertical="center"/>
    </xf>
    <xf numFmtId="4" fontId="13" fillId="4" borderId="4" applyNumberFormat="0" applyProtection="0">
      <alignment horizontal="left" vertical="center" indent="1"/>
    </xf>
    <xf numFmtId="0" fontId="17" fillId="0" borderId="0"/>
    <xf numFmtId="164" fontId="1" fillId="0" borderId="0" applyFont="0" applyFill="0" applyBorder="0" applyAlignment="0" applyProtection="0"/>
  </cellStyleXfs>
  <cellXfs count="83">
    <xf numFmtId="0" fontId="0" fillId="0" borderId="0" xfId="0"/>
    <xf numFmtId="3" fontId="3" fillId="0" borderId="0" xfId="1" applyNumberFormat="1" applyFont="1" applyAlignment="1">
      <alignment horizontal="center"/>
    </xf>
    <xf numFmtId="0" fontId="3" fillId="0" borderId="0" xfId="1" applyFont="1"/>
    <xf numFmtId="0" fontId="7" fillId="0" borderId="0" xfId="1" applyFont="1" applyAlignment="1">
      <alignment vertical="center"/>
    </xf>
    <xf numFmtId="0" fontId="11" fillId="0" borderId="0" xfId="1" applyFont="1" applyAlignment="1">
      <alignment vertical="center"/>
    </xf>
    <xf numFmtId="0" fontId="3" fillId="2" borderId="0" xfId="1" applyFont="1" applyFill="1"/>
    <xf numFmtId="0" fontId="14" fillId="0" borderId="0" xfId="1" applyFont="1" applyAlignment="1">
      <alignment horizontal="center" vertical="center" wrapText="1"/>
    </xf>
    <xf numFmtId="0" fontId="3" fillId="0" borderId="0" xfId="1" applyFont="1" applyAlignment="1">
      <alignment vertical="center"/>
    </xf>
    <xf numFmtId="3" fontId="3" fillId="0" borderId="0" xfId="1" applyNumberFormat="1" applyFont="1" applyAlignment="1">
      <alignment horizontal="center" vertical="center"/>
    </xf>
    <xf numFmtId="3" fontId="5" fillId="0" borderId="3" xfId="0" applyNumberFormat="1" applyFont="1" applyBorder="1" applyAlignment="1">
      <alignment horizontal="center" vertical="center" wrapText="1"/>
    </xf>
    <xf numFmtId="0" fontId="8" fillId="0" borderId="3" xfId="1" applyFont="1" applyBorder="1" applyAlignment="1" applyProtection="1">
      <alignment horizontal="center" vertical="center"/>
      <protection locked="0"/>
    </xf>
    <xf numFmtId="0" fontId="9" fillId="2" borderId="3" xfId="0" applyFont="1" applyFill="1" applyBorder="1" applyAlignment="1">
      <alignment vertical="center" wrapText="1"/>
    </xf>
    <xf numFmtId="3" fontId="2" fillId="3" borderId="3" xfId="1" applyNumberFormat="1" applyFont="1" applyFill="1" applyBorder="1" applyAlignment="1" applyProtection="1">
      <alignment horizontal="center" vertical="center" wrapText="1"/>
      <protection locked="0"/>
    </xf>
    <xf numFmtId="3" fontId="8" fillId="0" borderId="3" xfId="1" applyNumberFormat="1" applyFont="1" applyBorder="1" applyAlignment="1" applyProtection="1">
      <alignment horizontal="center" vertical="center"/>
      <protection locked="0"/>
    </xf>
    <xf numFmtId="3" fontId="8" fillId="3" borderId="3" xfId="1" applyNumberFormat="1" applyFont="1" applyFill="1" applyBorder="1" applyAlignment="1" applyProtection="1">
      <alignment horizontal="center" vertical="center"/>
      <protection locked="0"/>
    </xf>
    <xf numFmtId="0" fontId="10" fillId="0" borderId="3" xfId="0" applyFont="1" applyBorder="1" applyAlignment="1">
      <alignment horizontal="center" vertical="center" wrapText="1"/>
    </xf>
    <xf numFmtId="3" fontId="11" fillId="0" borderId="3" xfId="1" applyNumberFormat="1" applyFont="1" applyBorder="1" applyAlignment="1">
      <alignment horizontal="center" vertical="center"/>
    </xf>
    <xf numFmtId="3" fontId="8" fillId="0" borderId="3" xfId="1" applyNumberFormat="1" applyFont="1" applyBorder="1" applyAlignment="1" applyProtection="1">
      <alignment horizontal="center" vertical="center" wrapText="1"/>
      <protection locked="0"/>
    </xf>
    <xf numFmtId="3" fontId="11" fillId="3" borderId="3" xfId="1" applyNumberFormat="1" applyFont="1" applyFill="1" applyBorder="1" applyAlignment="1">
      <alignment horizontal="center" vertical="center"/>
    </xf>
    <xf numFmtId="0" fontId="4" fillId="0" borderId="2" xfId="1" applyFont="1" applyBorder="1" applyAlignment="1" applyProtection="1">
      <alignment horizontal="center" vertical="center"/>
      <protection locked="0"/>
    </xf>
    <xf numFmtId="3" fontId="2" fillId="3" borderId="2" xfId="1" applyNumberFormat="1" applyFont="1" applyFill="1" applyBorder="1" applyAlignment="1" applyProtection="1">
      <alignment horizontal="center" vertical="center" wrapText="1"/>
      <protection locked="0"/>
    </xf>
    <xf numFmtId="3" fontId="8" fillId="0" borderId="2" xfId="1" applyNumberFormat="1" applyFont="1" applyBorder="1" applyAlignment="1" applyProtection="1">
      <alignment horizontal="center" vertical="center"/>
      <protection locked="0"/>
    </xf>
    <xf numFmtId="3" fontId="8" fillId="3" borderId="2" xfId="1" applyNumberFormat="1" applyFont="1" applyFill="1" applyBorder="1" applyAlignment="1" applyProtection="1">
      <alignment horizontal="center" vertical="center"/>
      <protection locked="0"/>
    </xf>
    <xf numFmtId="0" fontId="10" fillId="0" borderId="2" xfId="0" applyFont="1" applyBorder="1" applyAlignment="1">
      <alignment horizontal="center" vertical="center" wrapText="1"/>
    </xf>
    <xf numFmtId="3" fontId="11" fillId="0" borderId="2" xfId="1" applyNumberFormat="1" applyFont="1" applyBorder="1" applyAlignment="1">
      <alignment horizontal="center" vertical="center"/>
    </xf>
    <xf numFmtId="3" fontId="8" fillId="0" borderId="2" xfId="1" applyNumberFormat="1" applyFont="1" applyBorder="1" applyAlignment="1" applyProtection="1">
      <alignment horizontal="center" vertical="center" wrapText="1"/>
      <protection locked="0"/>
    </xf>
    <xf numFmtId="3" fontId="11" fillId="3" borderId="2" xfId="1" applyNumberFormat="1" applyFont="1" applyFill="1" applyBorder="1" applyAlignment="1">
      <alignment horizontal="center" vertical="center"/>
    </xf>
    <xf numFmtId="0" fontId="7" fillId="0" borderId="0" xfId="1" applyFont="1" applyAlignment="1">
      <alignment horizontal="center"/>
    </xf>
    <xf numFmtId="49" fontId="8" fillId="3" borderId="3" xfId="1" applyNumberFormat="1" applyFont="1" applyFill="1" applyBorder="1" applyAlignment="1" applyProtection="1">
      <alignment horizontal="center" vertical="center"/>
      <protection locked="0"/>
    </xf>
    <xf numFmtId="49" fontId="6" fillId="2" borderId="3" xfId="0" applyNumberFormat="1" applyFont="1" applyFill="1" applyBorder="1" applyAlignment="1">
      <alignment horizontal="center" vertical="center" wrapText="1"/>
    </xf>
    <xf numFmtId="3" fontId="5" fillId="0" borderId="5" xfId="0" applyNumberFormat="1" applyFont="1" applyBorder="1" applyAlignment="1">
      <alignment horizontal="center" vertical="center" wrapText="1"/>
    </xf>
    <xf numFmtId="0" fontId="8" fillId="2" borderId="3" xfId="1" applyFont="1" applyFill="1" applyBorder="1" applyAlignment="1" applyProtection="1">
      <alignment horizontal="center" vertical="center"/>
      <protection locked="0"/>
    </xf>
    <xf numFmtId="0" fontId="8" fillId="2" borderId="3" xfId="1" applyFont="1" applyFill="1" applyBorder="1" applyAlignment="1" applyProtection="1">
      <alignment horizontal="center" vertical="center" wrapText="1"/>
      <protection locked="0"/>
    </xf>
    <xf numFmtId="0" fontId="6" fillId="2" borderId="3" xfId="1" applyFont="1" applyFill="1" applyBorder="1" applyAlignment="1">
      <alignment horizontal="center" vertical="center"/>
    </xf>
    <xf numFmtId="0" fontId="11" fillId="0" borderId="0" xfId="1" applyFont="1" applyAlignment="1">
      <alignment horizontal="left"/>
    </xf>
    <xf numFmtId="0" fontId="16" fillId="0" borderId="0" xfId="1" applyFont="1" applyAlignment="1">
      <alignment horizontal="left" vertical="center" wrapText="1"/>
    </xf>
    <xf numFmtId="0" fontId="4" fillId="0" borderId="3" xfId="1" applyFont="1" applyBorder="1" applyAlignment="1" applyProtection="1">
      <alignment horizontal="center" vertical="center"/>
      <protection locked="0"/>
    </xf>
    <xf numFmtId="0" fontId="4" fillId="2" borderId="2" xfId="1" applyFont="1" applyFill="1" applyBorder="1" applyAlignment="1" applyProtection="1">
      <alignment horizontal="center" vertical="center"/>
      <protection locked="0"/>
    </xf>
    <xf numFmtId="0" fontId="5" fillId="0" borderId="3" xfId="1" applyFont="1" applyBorder="1" applyAlignment="1">
      <alignment horizontal="left" vertical="center" wrapText="1"/>
    </xf>
    <xf numFmtId="0" fontId="18" fillId="0" borderId="3" xfId="0" applyFont="1" applyBorder="1" applyAlignment="1">
      <alignment horizontal="center" vertical="center"/>
    </xf>
    <xf numFmtId="0" fontId="18" fillId="2" borderId="3" xfId="0" applyFont="1" applyFill="1" applyBorder="1" applyAlignment="1">
      <alignment horizontal="left" vertical="center" wrapText="1"/>
    </xf>
    <xf numFmtId="0" fontId="7" fillId="0" borderId="3" xfId="1" applyFont="1" applyBorder="1" applyAlignment="1">
      <alignment horizontal="left" vertical="center"/>
    </xf>
    <xf numFmtId="0" fontId="7" fillId="2" borderId="3" xfId="1" applyFont="1" applyFill="1" applyBorder="1" applyAlignment="1">
      <alignment horizontal="left" vertical="center"/>
    </xf>
    <xf numFmtId="0" fontId="5" fillId="0" borderId="3" xfId="1" applyFont="1" applyBorder="1" applyAlignment="1">
      <alignment horizontal="left" vertical="center"/>
    </xf>
    <xf numFmtId="0" fontId="3" fillId="0" borderId="11" xfId="1" applyFont="1" applyBorder="1" applyAlignment="1">
      <alignment vertical="center"/>
    </xf>
    <xf numFmtId="0" fontId="3" fillId="0" borderId="12" xfId="1" applyFont="1" applyBorder="1" applyAlignment="1">
      <alignment vertical="center"/>
    </xf>
    <xf numFmtId="0" fontId="11" fillId="2" borderId="13" xfId="1" applyFont="1" applyFill="1" applyBorder="1" applyAlignment="1">
      <alignment horizontal="right" vertical="center"/>
    </xf>
    <xf numFmtId="3" fontId="11" fillId="0" borderId="13" xfId="1" applyNumberFormat="1" applyFont="1" applyBorder="1" applyAlignment="1">
      <alignment horizontal="center" vertical="center"/>
    </xf>
    <xf numFmtId="0" fontId="5" fillId="0" borderId="2" xfId="1" applyFont="1" applyBorder="1" applyAlignment="1" applyProtection="1">
      <alignment horizontal="center" vertical="center"/>
      <protection locked="0"/>
    </xf>
    <xf numFmtId="3" fontId="8" fillId="0" borderId="5" xfId="1" applyNumberFormat="1" applyFont="1" applyBorder="1" applyAlignment="1" applyProtection="1">
      <alignment horizontal="center" vertical="center"/>
      <protection locked="0"/>
    </xf>
    <xf numFmtId="0" fontId="7" fillId="0" borderId="3" xfId="1" applyFont="1" applyBorder="1" applyAlignment="1">
      <alignment horizontal="left" vertical="center" wrapText="1"/>
    </xf>
    <xf numFmtId="0" fontId="19" fillId="0" borderId="3" xfId="0" applyFont="1" applyBorder="1" applyAlignment="1">
      <alignment horizontal="center" vertical="center" wrapText="1"/>
    </xf>
    <xf numFmtId="0" fontId="20" fillId="0" borderId="2" xfId="1" applyFont="1" applyBorder="1" applyAlignment="1" applyProtection="1">
      <alignment horizontal="center" vertical="center" wrapText="1"/>
      <protection locked="0"/>
    </xf>
    <xf numFmtId="0" fontId="21" fillId="0" borderId="3" xfId="0" applyFont="1" applyBorder="1" applyAlignment="1">
      <alignment horizontal="center" vertical="center" wrapText="1"/>
    </xf>
    <xf numFmtId="0" fontId="15" fillId="0" borderId="0" xfId="1" applyFont="1" applyAlignment="1">
      <alignment horizontal="center" vertical="center" wrapText="1"/>
    </xf>
    <xf numFmtId="3" fontId="3" fillId="0" borderId="3" xfId="1" applyNumberFormat="1" applyFont="1" applyBorder="1" applyAlignment="1">
      <alignment horizontal="center"/>
    </xf>
    <xf numFmtId="3" fontId="3" fillId="0" borderId="6" xfId="1" applyNumberFormat="1" applyFont="1" applyBorder="1" applyAlignment="1">
      <alignment horizontal="center"/>
    </xf>
    <xf numFmtId="3" fontId="3" fillId="0" borderId="7" xfId="1" applyNumberFormat="1" applyFont="1" applyBorder="1" applyAlignment="1">
      <alignment horizontal="center"/>
    </xf>
    <xf numFmtId="3" fontId="3" fillId="0" borderId="5" xfId="1" applyNumberFormat="1" applyFont="1" applyBorder="1" applyAlignment="1">
      <alignment horizontal="center"/>
    </xf>
    <xf numFmtId="3" fontId="2" fillId="3" borderId="3" xfId="0" applyNumberFormat="1" applyFont="1" applyFill="1" applyBorder="1" applyAlignment="1" applyProtection="1">
      <alignment horizontal="center" vertical="center" wrapText="1"/>
      <protection locked="0"/>
    </xf>
    <xf numFmtId="0" fontId="19" fillId="0" borderId="1"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2" xfId="0" applyFont="1" applyBorder="1" applyAlignment="1">
      <alignment horizontal="center" vertical="center" wrapText="1"/>
    </xf>
    <xf numFmtId="3" fontId="5" fillId="0" borderId="3" xfId="0" applyNumberFormat="1" applyFont="1" applyBorder="1" applyAlignment="1" applyProtection="1">
      <alignment horizontal="center" vertical="center" wrapText="1"/>
      <protection locked="0"/>
    </xf>
    <xf numFmtId="3" fontId="5" fillId="0" borderId="1" xfId="0" applyNumberFormat="1" applyFont="1" applyBorder="1" applyAlignment="1" applyProtection="1">
      <alignment horizontal="center" vertical="center" wrapText="1"/>
      <protection locked="0"/>
    </xf>
    <xf numFmtId="3" fontId="5" fillId="0" borderId="2" xfId="0" applyNumberFormat="1" applyFont="1" applyBorder="1" applyAlignment="1" applyProtection="1">
      <alignment horizontal="center" vertical="center" wrapText="1"/>
      <protection locked="0"/>
    </xf>
    <xf numFmtId="3" fontId="5" fillId="2" borderId="1" xfId="0" applyNumberFormat="1" applyFont="1" applyFill="1" applyBorder="1" applyAlignment="1" applyProtection="1">
      <alignment horizontal="center" vertical="center" wrapText="1"/>
      <protection locked="0"/>
    </xf>
    <xf numFmtId="3" fontId="5" fillId="2" borderId="2" xfId="0" applyNumberFormat="1" applyFont="1" applyFill="1" applyBorder="1" applyAlignment="1" applyProtection="1">
      <alignment horizontal="center" vertical="center" wrapText="1"/>
      <protection locked="0"/>
    </xf>
    <xf numFmtId="0" fontId="4" fillId="0" borderId="3" xfId="1" applyFont="1" applyBorder="1" applyAlignment="1" applyProtection="1">
      <alignment horizontal="center" vertical="center" wrapText="1"/>
      <protection locked="0"/>
    </xf>
    <xf numFmtId="3" fontId="6" fillId="3" borderId="3" xfId="1" applyNumberFormat="1" applyFont="1" applyFill="1" applyBorder="1" applyAlignment="1">
      <alignment horizontal="center" vertical="center" wrapText="1"/>
    </xf>
    <xf numFmtId="3" fontId="2" fillId="3" borderId="3" xfId="1" applyNumberFormat="1" applyFont="1" applyFill="1" applyBorder="1" applyAlignment="1" applyProtection="1">
      <alignment horizontal="center" vertical="center" wrapText="1"/>
      <protection locked="0"/>
    </xf>
    <xf numFmtId="3" fontId="2" fillId="3" borderId="3" xfId="0" applyNumberFormat="1" applyFont="1" applyFill="1" applyBorder="1" applyAlignment="1">
      <alignment horizontal="center" vertical="center" wrapText="1"/>
    </xf>
    <xf numFmtId="3" fontId="3" fillId="0" borderId="9" xfId="1" applyNumberFormat="1" applyFont="1" applyBorder="1" applyAlignment="1">
      <alignment horizontal="center"/>
    </xf>
    <xf numFmtId="3" fontId="3" fillId="0" borderId="10" xfId="1" applyNumberFormat="1" applyFont="1" applyBorder="1" applyAlignment="1">
      <alignment horizontal="center"/>
    </xf>
    <xf numFmtId="3" fontId="6" fillId="3" borderId="3" xfId="0" applyNumberFormat="1" applyFont="1" applyFill="1" applyBorder="1" applyAlignment="1" applyProtection="1">
      <alignment horizontal="center" vertical="center" wrapText="1"/>
      <protection locked="0"/>
    </xf>
    <xf numFmtId="0" fontId="5" fillId="2" borderId="3" xfId="1" applyFont="1" applyFill="1" applyBorder="1" applyAlignment="1" applyProtection="1">
      <alignment horizontal="left" vertical="center" wrapText="1"/>
      <protection locked="0"/>
    </xf>
    <xf numFmtId="0" fontId="5" fillId="2" borderId="3" xfId="0" applyFont="1" applyFill="1" applyBorder="1" applyAlignment="1" applyProtection="1">
      <alignment horizontal="center" vertical="center" wrapText="1"/>
      <protection locked="0"/>
    </xf>
    <xf numFmtId="0" fontId="7" fillId="2" borderId="3" xfId="1" applyFont="1" applyFill="1" applyBorder="1" applyAlignment="1">
      <alignment horizontal="center" vertical="center" wrapText="1"/>
    </xf>
    <xf numFmtId="3" fontId="7" fillId="0" borderId="3" xfId="0" applyNumberFormat="1" applyFont="1" applyBorder="1" applyAlignment="1" applyProtection="1">
      <alignment horizontal="center" vertical="center" wrapText="1"/>
      <protection locked="0"/>
    </xf>
    <xf numFmtId="3" fontId="5" fillId="0" borderId="3" xfId="0" applyNumberFormat="1" applyFont="1" applyBorder="1" applyAlignment="1">
      <alignment horizontal="center" vertical="center" wrapText="1"/>
    </xf>
    <xf numFmtId="0" fontId="11" fillId="0" borderId="0" xfId="1" applyFont="1" applyAlignment="1">
      <alignment horizontal="center"/>
    </xf>
    <xf numFmtId="0" fontId="16" fillId="0" borderId="0" xfId="1" applyFont="1" applyAlignment="1">
      <alignment horizontal="center" vertical="center" wrapText="1"/>
    </xf>
    <xf numFmtId="0" fontId="5" fillId="2" borderId="3" xfId="1" applyFont="1" applyFill="1" applyBorder="1" applyAlignment="1">
      <alignment horizontal="center" vertical="center" wrapText="1"/>
    </xf>
  </cellXfs>
  <cellStyles count="11">
    <cellStyle name="Įprastas" xfId="0" builtinId="0"/>
    <cellStyle name="Įprastas 2" xfId="1" xr:uid="{00000000-0005-0000-0000-000001000000}"/>
    <cellStyle name="Įprastas 3" xfId="2" xr:uid="{00000000-0005-0000-0000-000002000000}"/>
    <cellStyle name="Įprastas 4" xfId="3" xr:uid="{00000000-0005-0000-0000-000003000000}"/>
    <cellStyle name="Kablelis 3" xfId="10" xr:uid="{5DCDFDF9-4A4D-483E-8676-900703CF41AB}"/>
    <cellStyle name="Paprastas_Formos direktoriaus tvirtinimui" xfId="9" xr:uid="{E8C9763D-664B-44E4-8E66-CDBC750E060D}"/>
    <cellStyle name="SAPBEXaggData" xfId="4" xr:uid="{00000000-0005-0000-0000-000005000000}"/>
    <cellStyle name="SAPBEXaggItem" xfId="5" xr:uid="{00000000-0005-0000-0000-000006000000}"/>
    <cellStyle name="SAPBEXchaText" xfId="6" xr:uid="{00000000-0005-0000-0000-000007000000}"/>
    <cellStyle name="SAPBEXstdData" xfId="7" xr:uid="{00000000-0005-0000-0000-000008000000}"/>
    <cellStyle name="SAPBEXstdItem" xfId="8"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497417</xdr:colOff>
      <xdr:row>3</xdr:row>
      <xdr:rowOff>14816</xdr:rowOff>
    </xdr:from>
    <xdr:to>
      <xdr:col>3</xdr:col>
      <xdr:colOff>2117</xdr:colOff>
      <xdr:row>6</xdr:row>
      <xdr:rowOff>30691</xdr:rowOff>
    </xdr:to>
    <xdr:cxnSp macro="">
      <xdr:nvCxnSpPr>
        <xdr:cNvPr id="2" name="Tiesioji jungtis 1">
          <a:extLst>
            <a:ext uri="{FF2B5EF4-FFF2-40B4-BE49-F238E27FC236}">
              <a16:creationId xmlns:a16="http://schemas.microsoft.com/office/drawing/2014/main" id="{00000000-0008-0000-0000-000002000000}"/>
            </a:ext>
          </a:extLst>
        </xdr:cNvPr>
        <xdr:cNvCxnSpPr/>
      </xdr:nvCxnSpPr>
      <xdr:spPr>
        <a:xfrm>
          <a:off x="497417" y="843491"/>
          <a:ext cx="4067175" cy="18923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sheetPr>
  <dimension ref="A1:AY118"/>
  <sheetViews>
    <sheetView tabSelected="1" showWhiteSpace="0" zoomScale="95" zoomScaleNormal="95" zoomScaleSheetLayoutView="70" zoomScalePageLayoutView="70" workbookViewId="0">
      <pane xSplit="3" ySplit="7" topLeftCell="AP109" activePane="bottomRight" state="frozen"/>
      <selection pane="topRight" activeCell="D1" sqref="D1"/>
      <selection pane="bottomLeft" activeCell="A8" sqref="A8"/>
      <selection pane="bottomRight" activeCell="AW125" sqref="AW125"/>
    </sheetView>
  </sheetViews>
  <sheetFormatPr defaultColWidth="8.88671875" defaultRowHeight="13.2"/>
  <cols>
    <col min="1" max="1" width="7.6640625" style="2" customWidth="1"/>
    <col min="2" max="2" width="11.88671875" style="2" customWidth="1"/>
    <col min="3" max="3" width="63.33203125" style="5" customWidth="1"/>
    <col min="4" max="4" width="18" style="1" customWidth="1"/>
    <col min="5" max="5" width="20.88671875" style="1" customWidth="1"/>
    <col min="6" max="6" width="20.33203125" style="1" customWidth="1"/>
    <col min="7" max="7" width="16" style="1" customWidth="1"/>
    <col min="8" max="8" width="20.88671875" style="1" customWidth="1"/>
    <col min="9" max="9" width="22.5546875" style="1" customWidth="1"/>
    <col min="10" max="10" width="18.6640625" style="1" customWidth="1"/>
    <col min="11" max="11" width="16" style="1" customWidth="1"/>
    <col min="12" max="15" width="16.6640625" style="1" customWidth="1"/>
    <col min="16" max="16" width="16.33203125" style="1" customWidth="1"/>
    <col min="17" max="17" width="18.88671875" style="1" customWidth="1"/>
    <col min="18" max="18" width="23.5546875" style="1" customWidth="1"/>
    <col min="19" max="19" width="29.33203125" style="1" customWidth="1"/>
    <col min="20" max="20" width="40.33203125" style="1" customWidth="1"/>
    <col min="21" max="21" width="18" style="1" customWidth="1"/>
    <col min="22" max="23" width="15.44140625" style="1" customWidth="1"/>
    <col min="24" max="25" width="14.33203125" style="1" customWidth="1"/>
    <col min="26" max="26" width="18" style="1" customWidth="1"/>
    <col min="27" max="27" width="16.5546875" style="1" customWidth="1"/>
    <col min="28" max="28" width="21.44140625" style="1" customWidth="1"/>
    <col min="29" max="30" width="21.88671875" style="1" customWidth="1"/>
    <col min="31" max="35" width="28.5546875" style="1" customWidth="1"/>
    <col min="36" max="36" width="22.6640625" style="1" customWidth="1"/>
    <col min="37" max="37" width="23.6640625" style="1" customWidth="1"/>
    <col min="38" max="39" width="21.88671875" style="1" customWidth="1"/>
    <col min="40" max="40" width="18" style="1" customWidth="1"/>
    <col min="41" max="41" width="17.33203125" style="1" customWidth="1"/>
    <col min="42" max="43" width="19.33203125" style="1" customWidth="1"/>
    <col min="44" max="44" width="19.6640625" style="1" customWidth="1"/>
    <col min="45" max="45" width="18.6640625" style="1" customWidth="1"/>
    <col min="46" max="46" width="19" style="1" customWidth="1"/>
    <col min="47" max="47" width="20.33203125" style="1" customWidth="1"/>
    <col min="48" max="48" width="17.33203125" style="1" customWidth="1"/>
    <col min="49" max="49" width="18.44140625" style="1" customWidth="1"/>
    <col min="50" max="50" width="18.6640625" style="1" customWidth="1"/>
    <col min="51" max="51" width="15.33203125" style="1" bestFit="1" customWidth="1"/>
    <col min="52" max="16384" width="8.88671875" style="2"/>
  </cols>
  <sheetData>
    <row r="1" spans="1:51" ht="19.5" customHeight="1">
      <c r="A1" s="80" t="s">
        <v>205</v>
      </c>
      <c r="B1" s="80"/>
      <c r="C1" s="80"/>
      <c r="D1" s="80"/>
      <c r="E1" s="80"/>
      <c r="F1" s="80"/>
      <c r="G1" s="80"/>
      <c r="H1" s="80"/>
      <c r="I1" s="80"/>
      <c r="J1" s="80"/>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row>
    <row r="2" spans="1:51" s="7" customFormat="1" ht="39" customHeight="1">
      <c r="A2" s="81" t="s">
        <v>207</v>
      </c>
      <c r="B2" s="81"/>
      <c r="C2" s="81"/>
      <c r="D2" s="81"/>
      <c r="E2" s="81"/>
      <c r="F2" s="81"/>
      <c r="G2" s="81"/>
      <c r="H2" s="81"/>
      <c r="I2" s="81"/>
      <c r="J2" s="81"/>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row>
    <row r="3" spans="1:51" ht="6" customHeight="1">
      <c r="A3" s="54"/>
      <c r="B3" s="54"/>
      <c r="C3" s="54"/>
      <c r="D3" s="54"/>
      <c r="E3" s="54"/>
      <c r="F3" s="54"/>
      <c r="G3" s="54"/>
      <c r="H3" s="54"/>
      <c r="I3" s="54"/>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V3" s="2"/>
      <c r="AW3" s="2"/>
      <c r="AX3" s="2"/>
      <c r="AY3" s="2"/>
    </row>
    <row r="4" spans="1:51" ht="15" customHeight="1">
      <c r="A4" s="68" t="s">
        <v>181</v>
      </c>
      <c r="B4" s="60" t="s">
        <v>209</v>
      </c>
      <c r="C4" s="75" t="s">
        <v>29</v>
      </c>
      <c r="D4" s="70" t="s">
        <v>198</v>
      </c>
      <c r="E4" s="55" t="s">
        <v>27</v>
      </c>
      <c r="F4" s="55"/>
      <c r="G4" s="55"/>
      <c r="H4" s="55"/>
      <c r="I4" s="55"/>
      <c r="J4" s="74" t="s">
        <v>182</v>
      </c>
      <c r="K4" s="56" t="s">
        <v>27</v>
      </c>
      <c r="L4" s="57"/>
      <c r="M4" s="57"/>
      <c r="N4" s="57"/>
      <c r="O4" s="58"/>
      <c r="P4" s="59" t="s">
        <v>199</v>
      </c>
      <c r="Q4" s="56" t="s">
        <v>145</v>
      </c>
      <c r="R4" s="57"/>
      <c r="S4" s="57"/>
      <c r="T4" s="57"/>
      <c r="U4" s="57"/>
      <c r="V4" s="57"/>
      <c r="W4" s="57"/>
      <c r="X4" s="57"/>
      <c r="Y4" s="58"/>
      <c r="Z4" s="59" t="s">
        <v>5</v>
      </c>
      <c r="AA4" s="56" t="s">
        <v>27</v>
      </c>
      <c r="AB4" s="57"/>
      <c r="AC4" s="72"/>
      <c r="AD4" s="72"/>
      <c r="AE4" s="57"/>
      <c r="AF4" s="72"/>
      <c r="AG4" s="72"/>
      <c r="AH4" s="72"/>
      <c r="AI4" s="72"/>
      <c r="AJ4" s="73"/>
      <c r="AK4" s="71" t="s">
        <v>45</v>
      </c>
      <c r="AL4" s="55" t="s">
        <v>27</v>
      </c>
      <c r="AM4" s="55"/>
      <c r="AN4" s="55"/>
      <c r="AO4" s="55"/>
      <c r="AP4" s="55"/>
      <c r="AQ4" s="55"/>
      <c r="AR4" s="69" t="s">
        <v>197</v>
      </c>
      <c r="AS4" s="56" t="s">
        <v>27</v>
      </c>
      <c r="AT4" s="57"/>
      <c r="AU4" s="57"/>
      <c r="AV4" s="57"/>
      <c r="AW4" s="57"/>
      <c r="AX4" s="72"/>
      <c r="AY4" s="69" t="s">
        <v>28</v>
      </c>
    </row>
    <row r="5" spans="1:51" ht="15" customHeight="1">
      <c r="A5" s="68"/>
      <c r="B5" s="61"/>
      <c r="C5" s="75"/>
      <c r="D5" s="70"/>
      <c r="E5" s="64" t="s">
        <v>33</v>
      </c>
      <c r="F5" s="64" t="s">
        <v>34</v>
      </c>
      <c r="G5" s="66" t="s">
        <v>35</v>
      </c>
      <c r="H5" s="66" t="s">
        <v>36</v>
      </c>
      <c r="I5" s="66" t="s">
        <v>37</v>
      </c>
      <c r="J5" s="74"/>
      <c r="K5" s="63" t="s">
        <v>0</v>
      </c>
      <c r="L5" s="63" t="s">
        <v>146</v>
      </c>
      <c r="M5" s="63" t="s">
        <v>39</v>
      </c>
      <c r="N5" s="63" t="s">
        <v>191</v>
      </c>
      <c r="O5" s="63" t="s">
        <v>38</v>
      </c>
      <c r="P5" s="59"/>
      <c r="Q5" s="59" t="s">
        <v>48</v>
      </c>
      <c r="R5" s="55" t="s">
        <v>145</v>
      </c>
      <c r="S5" s="55"/>
      <c r="T5" s="55"/>
      <c r="U5" s="63" t="s">
        <v>1</v>
      </c>
      <c r="V5" s="63" t="s">
        <v>2</v>
      </c>
      <c r="W5" s="63" t="s">
        <v>193</v>
      </c>
      <c r="X5" s="63" t="s">
        <v>3</v>
      </c>
      <c r="Y5" s="63" t="s">
        <v>4</v>
      </c>
      <c r="Z5" s="59"/>
      <c r="AA5" s="78" t="s">
        <v>6</v>
      </c>
      <c r="AB5" s="79" t="s">
        <v>7</v>
      </c>
      <c r="AC5" s="76" t="s">
        <v>151</v>
      </c>
      <c r="AD5" s="76" t="s">
        <v>152</v>
      </c>
      <c r="AE5" s="79" t="s">
        <v>31</v>
      </c>
      <c r="AF5" s="76" t="s">
        <v>155</v>
      </c>
      <c r="AG5" s="76" t="s">
        <v>157</v>
      </c>
      <c r="AH5" s="76" t="s">
        <v>159</v>
      </c>
      <c r="AI5" s="76" t="s">
        <v>160</v>
      </c>
      <c r="AJ5" s="76" t="s">
        <v>161</v>
      </c>
      <c r="AK5" s="71"/>
      <c r="AL5" s="82" t="s">
        <v>167</v>
      </c>
      <c r="AM5" s="82" t="s">
        <v>168</v>
      </c>
      <c r="AN5" s="77" t="s">
        <v>165</v>
      </c>
      <c r="AO5" s="77" t="s">
        <v>166</v>
      </c>
      <c r="AP5" s="77" t="s">
        <v>195</v>
      </c>
      <c r="AQ5" s="77" t="s">
        <v>196</v>
      </c>
      <c r="AR5" s="69"/>
      <c r="AS5" s="79" t="s">
        <v>44</v>
      </c>
      <c r="AT5" s="79" t="s">
        <v>40</v>
      </c>
      <c r="AU5" s="79" t="s">
        <v>147</v>
      </c>
      <c r="AV5" s="79" t="s">
        <v>41</v>
      </c>
      <c r="AW5" s="79" t="s">
        <v>42</v>
      </c>
      <c r="AX5" s="79" t="s">
        <v>179</v>
      </c>
      <c r="AY5" s="69"/>
    </row>
    <row r="6" spans="1:51" s="3" customFormat="1" ht="102" customHeight="1">
      <c r="A6" s="68"/>
      <c r="B6" s="62"/>
      <c r="C6" s="75"/>
      <c r="D6" s="70"/>
      <c r="E6" s="65"/>
      <c r="F6" s="65"/>
      <c r="G6" s="67"/>
      <c r="H6" s="67"/>
      <c r="I6" s="67"/>
      <c r="J6" s="74"/>
      <c r="K6" s="63"/>
      <c r="L6" s="63"/>
      <c r="M6" s="63"/>
      <c r="N6" s="63"/>
      <c r="O6" s="63"/>
      <c r="P6" s="59"/>
      <c r="Q6" s="59"/>
      <c r="R6" s="30" t="s">
        <v>50</v>
      </c>
      <c r="S6" s="9" t="s">
        <v>51</v>
      </c>
      <c r="T6" s="9" t="s">
        <v>52</v>
      </c>
      <c r="U6" s="63"/>
      <c r="V6" s="63"/>
      <c r="W6" s="63"/>
      <c r="X6" s="63"/>
      <c r="Y6" s="63"/>
      <c r="Z6" s="59"/>
      <c r="AA6" s="78"/>
      <c r="AB6" s="79"/>
      <c r="AC6" s="76"/>
      <c r="AD6" s="76"/>
      <c r="AE6" s="79"/>
      <c r="AF6" s="76"/>
      <c r="AG6" s="76"/>
      <c r="AH6" s="76"/>
      <c r="AI6" s="76"/>
      <c r="AJ6" s="76"/>
      <c r="AK6" s="71"/>
      <c r="AL6" s="82"/>
      <c r="AM6" s="82"/>
      <c r="AN6" s="77"/>
      <c r="AO6" s="77"/>
      <c r="AP6" s="77"/>
      <c r="AQ6" s="77"/>
      <c r="AR6" s="69"/>
      <c r="AS6" s="79"/>
      <c r="AT6" s="79"/>
      <c r="AU6" s="79"/>
      <c r="AV6" s="79"/>
      <c r="AW6" s="79"/>
      <c r="AX6" s="79"/>
      <c r="AY6" s="69"/>
    </row>
    <row r="7" spans="1:51" s="4" customFormat="1" ht="27.6">
      <c r="A7" s="10"/>
      <c r="B7" s="51"/>
      <c r="C7" s="11" t="s">
        <v>8</v>
      </c>
      <c r="D7" s="12" t="s">
        <v>9</v>
      </c>
      <c r="E7" s="13" t="s">
        <v>10</v>
      </c>
      <c r="F7" s="13" t="s">
        <v>11</v>
      </c>
      <c r="G7" s="13" t="s">
        <v>12</v>
      </c>
      <c r="H7" s="13" t="s">
        <v>13</v>
      </c>
      <c r="I7" s="13" t="s">
        <v>14</v>
      </c>
      <c r="J7" s="14" t="s">
        <v>15</v>
      </c>
      <c r="K7" s="13" t="s">
        <v>16</v>
      </c>
      <c r="L7" s="13" t="s">
        <v>17</v>
      </c>
      <c r="M7" s="49" t="s">
        <v>189</v>
      </c>
      <c r="N7" s="49" t="s">
        <v>190</v>
      </c>
      <c r="O7" s="13" t="s">
        <v>30</v>
      </c>
      <c r="P7" s="14" t="s">
        <v>18</v>
      </c>
      <c r="Q7" s="14" t="s">
        <v>49</v>
      </c>
      <c r="R7" s="15" t="s">
        <v>19</v>
      </c>
      <c r="S7" s="15" t="s">
        <v>20</v>
      </c>
      <c r="T7" s="9"/>
      <c r="U7" s="13" t="s">
        <v>21</v>
      </c>
      <c r="V7" s="13" t="s">
        <v>22</v>
      </c>
      <c r="W7" s="16" t="s">
        <v>192</v>
      </c>
      <c r="X7" s="13" t="s">
        <v>23</v>
      </c>
      <c r="Y7" s="13" t="s">
        <v>183</v>
      </c>
      <c r="Z7" s="14" t="s">
        <v>24</v>
      </c>
      <c r="AA7" s="13" t="s">
        <v>25</v>
      </c>
      <c r="AB7" s="17" t="s">
        <v>194</v>
      </c>
      <c r="AC7" s="32" t="s">
        <v>153</v>
      </c>
      <c r="AD7" s="32" t="s">
        <v>154</v>
      </c>
      <c r="AE7" s="13" t="s">
        <v>26</v>
      </c>
      <c r="AF7" s="31" t="s">
        <v>156</v>
      </c>
      <c r="AG7" s="31" t="s">
        <v>158</v>
      </c>
      <c r="AH7" s="31" t="s">
        <v>162</v>
      </c>
      <c r="AI7" s="31" t="s">
        <v>163</v>
      </c>
      <c r="AJ7" s="31" t="s">
        <v>164</v>
      </c>
      <c r="AK7" s="28" t="s">
        <v>171</v>
      </c>
      <c r="AL7" s="29" t="s">
        <v>169</v>
      </c>
      <c r="AM7" s="29" t="s">
        <v>170</v>
      </c>
      <c r="AN7" s="31" t="s">
        <v>172</v>
      </c>
      <c r="AO7" s="31" t="s">
        <v>173</v>
      </c>
      <c r="AP7" s="31" t="s">
        <v>174</v>
      </c>
      <c r="AQ7" s="31" t="s">
        <v>175</v>
      </c>
      <c r="AR7" s="18" t="s">
        <v>43</v>
      </c>
      <c r="AS7" s="16" t="s">
        <v>148</v>
      </c>
      <c r="AT7" s="16" t="s">
        <v>149</v>
      </c>
      <c r="AU7" s="16" t="s">
        <v>46</v>
      </c>
      <c r="AV7" s="16" t="s">
        <v>47</v>
      </c>
      <c r="AW7" s="16" t="s">
        <v>150</v>
      </c>
      <c r="AX7" s="33" t="s">
        <v>180</v>
      </c>
      <c r="AY7" s="18"/>
    </row>
    <row r="8" spans="1:51" s="4" customFormat="1" ht="15.6">
      <c r="A8" s="19">
        <v>1</v>
      </c>
      <c r="B8" s="19">
        <v>391</v>
      </c>
      <c r="C8" s="41" t="s">
        <v>53</v>
      </c>
      <c r="D8" s="20">
        <f>+E8+F8+G8+H8+I8</f>
        <v>0</v>
      </c>
      <c r="E8" s="21"/>
      <c r="F8" s="21"/>
      <c r="G8" s="21"/>
      <c r="H8" s="21"/>
      <c r="I8" s="21"/>
      <c r="J8" s="22">
        <f>+K8+L8+N8+M8+O8</f>
        <v>47505</v>
      </c>
      <c r="K8" s="21">
        <v>29776</v>
      </c>
      <c r="L8" s="21"/>
      <c r="M8" s="21"/>
      <c r="N8" s="21"/>
      <c r="O8" s="21">
        <v>17729</v>
      </c>
      <c r="P8" s="22">
        <f>+Q8+U8+V8+W8+X8+Y8</f>
        <v>27519918</v>
      </c>
      <c r="Q8" s="22">
        <f>+R8+S8+T8</f>
        <v>10583170</v>
      </c>
      <c r="R8" s="23">
        <v>4969215</v>
      </c>
      <c r="S8" s="23">
        <v>3702957</v>
      </c>
      <c r="T8" s="23">
        <v>1910998</v>
      </c>
      <c r="U8" s="21">
        <v>6825263</v>
      </c>
      <c r="V8" s="21">
        <v>5992488</v>
      </c>
      <c r="W8" s="24">
        <v>2086296</v>
      </c>
      <c r="X8" s="21">
        <v>1356383</v>
      </c>
      <c r="Y8" s="21">
        <v>676318</v>
      </c>
      <c r="Z8" s="22">
        <f t="shared" ref="Z8:Z36" si="0">+AA8+AB8+AC8+AD8+AE8+AF8+AG8+AH8+AI8+AJ8</f>
        <v>55632530</v>
      </c>
      <c r="AA8" s="21">
        <v>1514682</v>
      </c>
      <c r="AB8" s="25">
        <v>45636311</v>
      </c>
      <c r="AC8" s="21">
        <v>50535</v>
      </c>
      <c r="AD8" s="21">
        <v>1601253</v>
      </c>
      <c r="AE8" s="21">
        <v>1197458</v>
      </c>
      <c r="AF8" s="21">
        <v>11834</v>
      </c>
      <c r="AG8" s="21">
        <v>794691</v>
      </c>
      <c r="AH8" s="21">
        <v>1768582</v>
      </c>
      <c r="AI8" s="21">
        <v>248292</v>
      </c>
      <c r="AJ8" s="21">
        <v>2808892</v>
      </c>
      <c r="AK8" s="22">
        <f>+AL8+AM8+AN8+AO8+AP8+AQ8</f>
        <v>694466</v>
      </c>
      <c r="AL8" s="21">
        <v>299489</v>
      </c>
      <c r="AM8" s="21"/>
      <c r="AN8" s="21">
        <v>28420</v>
      </c>
      <c r="AO8" s="21">
        <v>53401</v>
      </c>
      <c r="AP8" s="21">
        <v>313156</v>
      </c>
      <c r="AQ8" s="21"/>
      <c r="AR8" s="26">
        <f>+AS8+AT8+AU8+AV8+AW8+AX8</f>
        <v>1693868</v>
      </c>
      <c r="AS8" s="24">
        <v>29592</v>
      </c>
      <c r="AT8" s="24">
        <v>580974</v>
      </c>
      <c r="AU8" s="24">
        <v>283428</v>
      </c>
      <c r="AV8" s="24">
        <v>44487</v>
      </c>
      <c r="AW8" s="24">
        <v>78387</v>
      </c>
      <c r="AX8" s="24">
        <v>677000</v>
      </c>
      <c r="AY8" s="26">
        <f>+D8+J8+P8+Z8+AK8+AR8</f>
        <v>85588287</v>
      </c>
    </row>
    <row r="9" spans="1:51" s="4" customFormat="1" ht="15.6">
      <c r="A9" s="19">
        <v>2</v>
      </c>
      <c r="B9" s="39">
        <v>65143</v>
      </c>
      <c r="C9" s="40" t="s">
        <v>184</v>
      </c>
      <c r="D9" s="20">
        <f>+E9+F9+G9+H9+I9</f>
        <v>2685475</v>
      </c>
      <c r="E9" s="21">
        <v>2292840</v>
      </c>
      <c r="F9" s="21">
        <v>185379</v>
      </c>
      <c r="G9" s="21">
        <v>189049</v>
      </c>
      <c r="H9" s="21">
        <v>14149</v>
      </c>
      <c r="I9" s="21">
        <v>4058</v>
      </c>
      <c r="J9" s="22">
        <f t="shared" ref="J9:J63" si="1">+K9+L9+N9+M9+O9</f>
        <v>2132093</v>
      </c>
      <c r="K9" s="21">
        <v>1222613</v>
      </c>
      <c r="L9" s="21">
        <v>204058</v>
      </c>
      <c r="M9" s="21">
        <v>101688</v>
      </c>
      <c r="N9" s="21">
        <v>603734</v>
      </c>
      <c r="O9" s="21"/>
      <c r="P9" s="22">
        <f t="shared" ref="P9:P63" si="2">+Q9+U9+V9+W9+X9+Y9</f>
        <v>1380425</v>
      </c>
      <c r="Q9" s="22">
        <f t="shared" ref="Q9:Q63" si="3">+R9+S9+T9</f>
        <v>752412</v>
      </c>
      <c r="R9" s="23">
        <v>377115</v>
      </c>
      <c r="S9" s="23">
        <v>221434</v>
      </c>
      <c r="T9" s="23">
        <v>153863</v>
      </c>
      <c r="U9" s="21">
        <v>555866</v>
      </c>
      <c r="V9" s="21"/>
      <c r="W9" s="24">
        <v>17057</v>
      </c>
      <c r="X9" s="21">
        <v>55090</v>
      </c>
      <c r="Y9" s="21"/>
      <c r="Z9" s="22">
        <f t="shared" si="0"/>
        <v>0</v>
      </c>
      <c r="AA9" s="21"/>
      <c r="AB9" s="25"/>
      <c r="AC9" s="21"/>
      <c r="AD9" s="21"/>
      <c r="AE9" s="21"/>
      <c r="AF9" s="21"/>
      <c r="AG9" s="21"/>
      <c r="AH9" s="21"/>
      <c r="AI9" s="21"/>
      <c r="AJ9" s="21"/>
      <c r="AK9" s="22">
        <f t="shared" ref="AK9:AK63" si="4">+AL9+AM9+AN9+AO9+AP9+AQ9</f>
        <v>278836</v>
      </c>
      <c r="AL9" s="21">
        <v>12402</v>
      </c>
      <c r="AM9" s="21"/>
      <c r="AN9" s="21"/>
      <c r="AO9" s="21"/>
      <c r="AP9" s="21">
        <v>266434</v>
      </c>
      <c r="AQ9" s="21"/>
      <c r="AR9" s="26">
        <f t="shared" ref="AR9:AR63" si="5">+AS9+AT9+AU9+AV9+AW9+AX9</f>
        <v>162402</v>
      </c>
      <c r="AS9" s="24">
        <v>8442</v>
      </c>
      <c r="AT9" s="24">
        <v>14258</v>
      </c>
      <c r="AU9" s="24">
        <v>88178</v>
      </c>
      <c r="AV9" s="24">
        <v>18316</v>
      </c>
      <c r="AW9" s="24">
        <v>33208</v>
      </c>
      <c r="AX9" s="24"/>
      <c r="AY9" s="26">
        <f t="shared" ref="AY9:AY36" si="6">+D9+J9+P9+Z9+AK9+AR9</f>
        <v>6639231</v>
      </c>
    </row>
    <row r="10" spans="1:51" s="4" customFormat="1" ht="15.6">
      <c r="A10" s="19">
        <v>3</v>
      </c>
      <c r="B10" s="19">
        <v>389</v>
      </c>
      <c r="C10" s="41" t="s">
        <v>56</v>
      </c>
      <c r="D10" s="20">
        <f t="shared" ref="D10:D63" si="7">+E10+F10+G10+H10+I10</f>
        <v>0</v>
      </c>
      <c r="E10" s="21"/>
      <c r="F10" s="21"/>
      <c r="G10" s="21"/>
      <c r="H10" s="21"/>
      <c r="I10" s="21"/>
      <c r="J10" s="22">
        <f t="shared" si="1"/>
        <v>1584649</v>
      </c>
      <c r="K10" s="21">
        <v>1461398</v>
      </c>
      <c r="L10" s="21"/>
      <c r="M10" s="21">
        <v>119264</v>
      </c>
      <c r="N10" s="21"/>
      <c r="O10" s="21">
        <v>3987</v>
      </c>
      <c r="P10" s="22">
        <f t="shared" si="2"/>
        <v>3606259</v>
      </c>
      <c r="Q10" s="22">
        <f t="shared" si="3"/>
        <v>1360273</v>
      </c>
      <c r="R10" s="23">
        <v>662092</v>
      </c>
      <c r="S10" s="23">
        <v>336984</v>
      </c>
      <c r="T10" s="23">
        <v>361197</v>
      </c>
      <c r="U10" s="21">
        <v>537653</v>
      </c>
      <c r="V10" s="21">
        <v>1324078</v>
      </c>
      <c r="W10" s="24">
        <v>167004</v>
      </c>
      <c r="X10" s="21">
        <v>190483</v>
      </c>
      <c r="Y10" s="21">
        <v>26768</v>
      </c>
      <c r="Z10" s="22">
        <f t="shared" si="0"/>
        <v>3101036</v>
      </c>
      <c r="AA10" s="21"/>
      <c r="AB10" s="25">
        <v>3101036</v>
      </c>
      <c r="AC10" s="21"/>
      <c r="AD10" s="21"/>
      <c r="AE10" s="21"/>
      <c r="AF10" s="21"/>
      <c r="AG10" s="21"/>
      <c r="AH10" s="21"/>
      <c r="AI10" s="21"/>
      <c r="AJ10" s="21"/>
      <c r="AK10" s="22">
        <f t="shared" si="4"/>
        <v>400729</v>
      </c>
      <c r="AL10" s="21">
        <v>91623</v>
      </c>
      <c r="AM10" s="21"/>
      <c r="AN10" s="21"/>
      <c r="AO10" s="21"/>
      <c r="AP10" s="21">
        <v>309106</v>
      </c>
      <c r="AQ10" s="21"/>
      <c r="AR10" s="26">
        <f t="shared" si="5"/>
        <v>310345</v>
      </c>
      <c r="AS10" s="24">
        <v>3104</v>
      </c>
      <c r="AT10" s="24"/>
      <c r="AU10" s="24">
        <v>298780</v>
      </c>
      <c r="AV10" s="24">
        <v>6234</v>
      </c>
      <c r="AW10" s="24">
        <v>2227</v>
      </c>
      <c r="AX10" s="24"/>
      <c r="AY10" s="26">
        <f t="shared" si="6"/>
        <v>9003018</v>
      </c>
    </row>
    <row r="11" spans="1:51" s="4" customFormat="1" ht="15.6">
      <c r="A11" s="19">
        <v>4</v>
      </c>
      <c r="B11" s="48">
        <v>388</v>
      </c>
      <c r="C11" s="38" t="s">
        <v>54</v>
      </c>
      <c r="D11" s="20">
        <f t="shared" si="7"/>
        <v>0</v>
      </c>
      <c r="E11" s="21"/>
      <c r="F11" s="21"/>
      <c r="G11" s="21"/>
      <c r="H11" s="21"/>
      <c r="I11" s="21"/>
      <c r="J11" s="22">
        <f t="shared" si="1"/>
        <v>1622280</v>
      </c>
      <c r="K11" s="21">
        <v>1471094</v>
      </c>
      <c r="L11" s="21"/>
      <c r="M11" s="21">
        <v>151186</v>
      </c>
      <c r="N11" s="21"/>
      <c r="O11" s="21"/>
      <c r="P11" s="22">
        <f t="shared" si="2"/>
        <v>5475187</v>
      </c>
      <c r="Q11" s="22">
        <f t="shared" si="3"/>
        <v>1262878</v>
      </c>
      <c r="R11" s="23">
        <v>773680</v>
      </c>
      <c r="S11" s="23">
        <v>312970</v>
      </c>
      <c r="T11" s="23">
        <v>176228</v>
      </c>
      <c r="U11" s="21">
        <v>1279251</v>
      </c>
      <c r="V11" s="21">
        <v>2588203</v>
      </c>
      <c r="W11" s="24">
        <v>287223</v>
      </c>
      <c r="X11" s="21">
        <v>30162</v>
      </c>
      <c r="Y11" s="21">
        <v>27470</v>
      </c>
      <c r="Z11" s="22">
        <f t="shared" si="0"/>
        <v>0</v>
      </c>
      <c r="AA11" s="21"/>
      <c r="AB11" s="25"/>
      <c r="AC11" s="21"/>
      <c r="AD11" s="21"/>
      <c r="AE11" s="21"/>
      <c r="AF11" s="21"/>
      <c r="AG11" s="21"/>
      <c r="AH11" s="21"/>
      <c r="AI11" s="21"/>
      <c r="AJ11" s="21"/>
      <c r="AK11" s="22">
        <f t="shared" si="4"/>
        <v>608498</v>
      </c>
      <c r="AL11" s="21">
        <v>183973</v>
      </c>
      <c r="AM11" s="21"/>
      <c r="AN11" s="21"/>
      <c r="AO11" s="21"/>
      <c r="AP11" s="21">
        <v>424525</v>
      </c>
      <c r="AQ11" s="21"/>
      <c r="AR11" s="26">
        <f t="shared" si="5"/>
        <v>159170</v>
      </c>
      <c r="AS11" s="24"/>
      <c r="AT11" s="24"/>
      <c r="AU11" s="24">
        <v>153000</v>
      </c>
      <c r="AV11" s="24"/>
      <c r="AW11" s="24">
        <v>6170</v>
      </c>
      <c r="AX11" s="24"/>
      <c r="AY11" s="26">
        <f>+D11+J11+P11+Z11+AK11+AR11</f>
        <v>7865135</v>
      </c>
    </row>
    <row r="12" spans="1:51" s="4" customFormat="1" ht="15.6">
      <c r="A12" s="19">
        <v>5</v>
      </c>
      <c r="B12" s="53">
        <v>387</v>
      </c>
      <c r="C12" s="38" t="s">
        <v>202</v>
      </c>
      <c r="D12" s="20">
        <f t="shared" si="7"/>
        <v>2451759</v>
      </c>
      <c r="E12" s="21">
        <v>1863784</v>
      </c>
      <c r="F12" s="21">
        <v>255215</v>
      </c>
      <c r="G12" s="21">
        <v>250911</v>
      </c>
      <c r="H12" s="21">
        <v>81849</v>
      </c>
      <c r="I12" s="21"/>
      <c r="J12" s="22">
        <f>+K12+L12+N12+M12+O12</f>
        <v>2177674</v>
      </c>
      <c r="K12" s="21">
        <v>1262886</v>
      </c>
      <c r="L12" s="21">
        <v>832560</v>
      </c>
      <c r="M12" s="21">
        <v>79510</v>
      </c>
      <c r="N12" s="21"/>
      <c r="O12" s="21">
        <v>2718</v>
      </c>
      <c r="P12" s="22">
        <f t="shared" si="2"/>
        <v>1484366</v>
      </c>
      <c r="Q12" s="22">
        <f t="shared" si="3"/>
        <v>659753</v>
      </c>
      <c r="R12" s="23">
        <v>332502</v>
      </c>
      <c r="S12" s="23">
        <v>186254</v>
      </c>
      <c r="T12" s="23">
        <v>140997</v>
      </c>
      <c r="U12" s="21">
        <f>489643+48656</f>
        <v>538299</v>
      </c>
      <c r="V12" s="21">
        <v>72720</v>
      </c>
      <c r="W12" s="24">
        <v>36166</v>
      </c>
      <c r="X12" s="21">
        <v>166925</v>
      </c>
      <c r="Y12" s="21">
        <v>10503</v>
      </c>
      <c r="Z12" s="22">
        <f t="shared" si="0"/>
        <v>937721</v>
      </c>
      <c r="AA12" s="21"/>
      <c r="AB12" s="25">
        <v>937721</v>
      </c>
      <c r="AC12" s="21"/>
      <c r="AD12" s="21"/>
      <c r="AE12" s="21"/>
      <c r="AF12" s="21"/>
      <c r="AG12" s="21"/>
      <c r="AH12" s="21"/>
      <c r="AI12" s="21"/>
      <c r="AJ12" s="21"/>
      <c r="AK12" s="22">
        <f t="shared" si="4"/>
        <v>308310</v>
      </c>
      <c r="AL12" s="21">
        <v>149084</v>
      </c>
      <c r="AM12" s="21"/>
      <c r="AN12" s="21"/>
      <c r="AO12" s="21"/>
      <c r="AP12" s="21">
        <v>159226</v>
      </c>
      <c r="AQ12" s="21"/>
      <c r="AR12" s="26">
        <f t="shared" si="5"/>
        <v>179634</v>
      </c>
      <c r="AS12" s="24">
        <v>7338</v>
      </c>
      <c r="AT12" s="24">
        <v>17412</v>
      </c>
      <c r="AU12" s="24">
        <v>97045</v>
      </c>
      <c r="AV12" s="24">
        <v>17126</v>
      </c>
      <c r="AW12" s="24">
        <v>40713</v>
      </c>
      <c r="AX12" s="24"/>
      <c r="AY12" s="26">
        <f t="shared" si="6"/>
        <v>7539464</v>
      </c>
    </row>
    <row r="13" spans="1:51" s="4" customFormat="1" ht="15.6">
      <c r="A13" s="19">
        <v>6</v>
      </c>
      <c r="B13" s="19">
        <v>386</v>
      </c>
      <c r="C13" s="43" t="s">
        <v>55</v>
      </c>
      <c r="D13" s="20">
        <f t="shared" si="7"/>
        <v>0</v>
      </c>
      <c r="E13" s="21"/>
      <c r="F13" s="21"/>
      <c r="G13" s="21"/>
      <c r="H13" s="21"/>
      <c r="I13" s="21"/>
      <c r="J13" s="22">
        <f>+K13+L13+N13+M13+O13</f>
        <v>1302542</v>
      </c>
      <c r="K13" s="21">
        <v>1136017</v>
      </c>
      <c r="L13" s="21"/>
      <c r="M13" s="21">
        <v>159019</v>
      </c>
      <c r="N13" s="21"/>
      <c r="O13" s="21">
        <v>7506</v>
      </c>
      <c r="P13" s="22">
        <f t="shared" si="2"/>
        <v>3690901</v>
      </c>
      <c r="Q13" s="22">
        <f t="shared" si="3"/>
        <v>1534861</v>
      </c>
      <c r="R13" s="23">
        <v>922843</v>
      </c>
      <c r="S13" s="23">
        <v>409396</v>
      </c>
      <c r="T13" s="23">
        <v>202622</v>
      </c>
      <c r="U13" s="21">
        <v>279007</v>
      </c>
      <c r="V13" s="21">
        <v>1398526</v>
      </c>
      <c r="W13" s="24">
        <v>114812</v>
      </c>
      <c r="X13" s="21">
        <v>342612</v>
      </c>
      <c r="Y13" s="21">
        <v>21083</v>
      </c>
      <c r="Z13" s="22">
        <f t="shared" si="0"/>
        <v>4482184</v>
      </c>
      <c r="AA13" s="21"/>
      <c r="AB13" s="25">
        <v>2587080</v>
      </c>
      <c r="AC13" s="21"/>
      <c r="AD13" s="21"/>
      <c r="AE13" s="21"/>
      <c r="AF13" s="21"/>
      <c r="AG13" s="21"/>
      <c r="AH13" s="21">
        <v>1895104</v>
      </c>
      <c r="AI13" s="21"/>
      <c r="AJ13" s="21"/>
      <c r="AK13" s="22">
        <f t="shared" si="4"/>
        <v>612871</v>
      </c>
      <c r="AL13" s="21">
        <v>136826</v>
      </c>
      <c r="AM13" s="21"/>
      <c r="AN13" s="21"/>
      <c r="AO13" s="21"/>
      <c r="AP13" s="21">
        <v>476045</v>
      </c>
      <c r="AQ13" s="21"/>
      <c r="AR13" s="26">
        <f t="shared" si="5"/>
        <v>8563</v>
      </c>
      <c r="AS13" s="24">
        <v>80</v>
      </c>
      <c r="AT13" s="24"/>
      <c r="AU13" s="24"/>
      <c r="AV13" s="24"/>
      <c r="AW13" s="24">
        <v>8483</v>
      </c>
      <c r="AX13" s="24"/>
      <c r="AY13" s="26">
        <f t="shared" si="6"/>
        <v>10097061</v>
      </c>
    </row>
    <row r="14" spans="1:51" s="4" customFormat="1" ht="15.6">
      <c r="A14" s="19">
        <v>7</v>
      </c>
      <c r="B14" s="19">
        <v>385</v>
      </c>
      <c r="C14" s="41" t="s">
        <v>176</v>
      </c>
      <c r="D14" s="20">
        <f t="shared" si="7"/>
        <v>1052664</v>
      </c>
      <c r="E14" s="21">
        <v>905326</v>
      </c>
      <c r="F14" s="21">
        <v>74980</v>
      </c>
      <c r="G14" s="21">
        <v>49890</v>
      </c>
      <c r="H14" s="21">
        <v>20737</v>
      </c>
      <c r="I14" s="21">
        <v>1731</v>
      </c>
      <c r="J14" s="22">
        <f t="shared" si="1"/>
        <v>1474524</v>
      </c>
      <c r="K14" s="21">
        <v>1131160</v>
      </c>
      <c r="L14" s="21">
        <v>203172</v>
      </c>
      <c r="M14" s="21">
        <v>125764</v>
      </c>
      <c r="N14" s="21">
        <v>11223</v>
      </c>
      <c r="O14" s="21">
        <v>3205</v>
      </c>
      <c r="P14" s="22">
        <f t="shared" si="2"/>
        <v>1915386</v>
      </c>
      <c r="Q14" s="22">
        <f t="shared" si="3"/>
        <v>1003344</v>
      </c>
      <c r="R14" s="23">
        <v>518440</v>
      </c>
      <c r="S14" s="23">
        <v>360666</v>
      </c>
      <c r="T14" s="23">
        <v>124238</v>
      </c>
      <c r="U14" s="21">
        <v>427727</v>
      </c>
      <c r="V14" s="21">
        <v>58408</v>
      </c>
      <c r="W14" s="24">
        <v>58667</v>
      </c>
      <c r="X14" s="21">
        <v>328358</v>
      </c>
      <c r="Y14" s="21">
        <v>38882</v>
      </c>
      <c r="Z14" s="22">
        <f t="shared" si="0"/>
        <v>1135869</v>
      </c>
      <c r="AA14" s="21"/>
      <c r="AB14" s="25">
        <v>1135869</v>
      </c>
      <c r="AC14" s="21"/>
      <c r="AD14" s="21"/>
      <c r="AE14" s="21"/>
      <c r="AF14" s="21"/>
      <c r="AG14" s="21"/>
      <c r="AH14" s="21"/>
      <c r="AI14" s="21"/>
      <c r="AJ14" s="21"/>
      <c r="AK14" s="22">
        <f t="shared" si="4"/>
        <v>395876</v>
      </c>
      <c r="AL14" s="21">
        <v>84035</v>
      </c>
      <c r="AM14" s="21"/>
      <c r="AN14" s="21"/>
      <c r="AO14" s="21"/>
      <c r="AP14" s="21">
        <v>311841</v>
      </c>
      <c r="AQ14" s="21"/>
      <c r="AR14" s="26">
        <f t="shared" si="5"/>
        <v>164506</v>
      </c>
      <c r="AS14" s="24">
        <v>2765</v>
      </c>
      <c r="AT14" s="24">
        <v>38998</v>
      </c>
      <c r="AU14" s="24">
        <v>97900</v>
      </c>
      <c r="AV14" s="24">
        <v>5662</v>
      </c>
      <c r="AW14" s="24">
        <v>19181</v>
      </c>
      <c r="AX14" s="24"/>
      <c r="AY14" s="26">
        <f t="shared" si="6"/>
        <v>6138825</v>
      </c>
    </row>
    <row r="15" spans="1:51" s="4" customFormat="1" ht="15.6">
      <c r="A15" s="19">
        <v>8</v>
      </c>
      <c r="B15" s="19">
        <v>443</v>
      </c>
      <c r="C15" s="41" t="s">
        <v>57</v>
      </c>
      <c r="D15" s="20">
        <f t="shared" si="7"/>
        <v>0</v>
      </c>
      <c r="E15" s="21"/>
      <c r="F15" s="21"/>
      <c r="G15" s="21"/>
      <c r="H15" s="21"/>
      <c r="I15" s="21"/>
      <c r="J15" s="22">
        <f t="shared" si="1"/>
        <v>1067372</v>
      </c>
      <c r="K15" s="21">
        <v>847555</v>
      </c>
      <c r="L15" s="21"/>
      <c r="M15" s="21">
        <v>198774</v>
      </c>
      <c r="N15" s="21"/>
      <c r="O15" s="21">
        <v>21043</v>
      </c>
      <c r="P15" s="22">
        <f t="shared" si="2"/>
        <v>4743409</v>
      </c>
      <c r="Q15" s="22">
        <f t="shared" si="3"/>
        <v>2485036</v>
      </c>
      <c r="R15" s="23">
        <v>1432537</v>
      </c>
      <c r="S15" s="23">
        <v>611182</v>
      </c>
      <c r="T15" s="23">
        <v>441317</v>
      </c>
      <c r="U15" s="21">
        <v>249296</v>
      </c>
      <c r="V15" s="21">
        <v>1145353</v>
      </c>
      <c r="W15" s="24">
        <v>327244</v>
      </c>
      <c r="X15" s="21">
        <v>491186</v>
      </c>
      <c r="Y15" s="21">
        <v>45294</v>
      </c>
      <c r="Z15" s="22">
        <f t="shared" si="0"/>
        <v>8457000</v>
      </c>
      <c r="AA15" s="21">
        <v>480943</v>
      </c>
      <c r="AB15" s="25">
        <v>7198442</v>
      </c>
      <c r="AC15" s="21">
        <v>13174</v>
      </c>
      <c r="AD15" s="21"/>
      <c r="AE15" s="21"/>
      <c r="AF15" s="21"/>
      <c r="AG15" s="21"/>
      <c r="AH15" s="21">
        <v>760451</v>
      </c>
      <c r="AI15" s="21">
        <v>3990</v>
      </c>
      <c r="AJ15" s="21"/>
      <c r="AK15" s="22">
        <f t="shared" si="4"/>
        <v>1385189</v>
      </c>
      <c r="AL15" s="21">
        <v>413563</v>
      </c>
      <c r="AM15" s="21">
        <v>24217</v>
      </c>
      <c r="AN15" s="21"/>
      <c r="AO15" s="21"/>
      <c r="AP15" s="21">
        <v>630196</v>
      </c>
      <c r="AQ15" s="21">
        <v>317213</v>
      </c>
      <c r="AR15" s="26">
        <f t="shared" si="5"/>
        <v>274743</v>
      </c>
      <c r="AS15" s="24"/>
      <c r="AT15" s="24">
        <v>218873</v>
      </c>
      <c r="AU15" s="24"/>
      <c r="AV15" s="24">
        <v>3431</v>
      </c>
      <c r="AW15" s="24">
        <v>52439</v>
      </c>
      <c r="AX15" s="24"/>
      <c r="AY15" s="26">
        <f t="shared" si="6"/>
        <v>15927713</v>
      </c>
    </row>
    <row r="16" spans="1:51" s="4" customFormat="1" ht="15.6">
      <c r="A16" s="19">
        <v>9</v>
      </c>
      <c r="B16" s="19">
        <v>442</v>
      </c>
      <c r="C16" s="43" t="s">
        <v>58</v>
      </c>
      <c r="D16" s="20">
        <f t="shared" si="7"/>
        <v>0</v>
      </c>
      <c r="E16" s="21"/>
      <c r="F16" s="21"/>
      <c r="G16" s="21"/>
      <c r="H16" s="21"/>
      <c r="I16" s="21"/>
      <c r="J16" s="22">
        <f t="shared" si="1"/>
        <v>1624894</v>
      </c>
      <c r="K16" s="21">
        <v>1367150</v>
      </c>
      <c r="L16" s="21"/>
      <c r="M16" s="21">
        <v>238529</v>
      </c>
      <c r="N16" s="21"/>
      <c r="O16" s="21">
        <v>19215</v>
      </c>
      <c r="P16" s="22">
        <f t="shared" si="2"/>
        <v>4163943</v>
      </c>
      <c r="Q16" s="22">
        <f t="shared" si="3"/>
        <v>1639386</v>
      </c>
      <c r="R16" s="23">
        <v>983139</v>
      </c>
      <c r="S16" s="23">
        <v>391655</v>
      </c>
      <c r="T16" s="23">
        <v>264592</v>
      </c>
      <c r="U16" s="21">
        <v>338885</v>
      </c>
      <c r="V16" s="21">
        <v>1185129</v>
      </c>
      <c r="W16" s="24">
        <v>758307</v>
      </c>
      <c r="X16" s="21">
        <v>204523</v>
      </c>
      <c r="Y16" s="21">
        <v>37713</v>
      </c>
      <c r="Z16" s="22">
        <f t="shared" si="0"/>
        <v>6704376</v>
      </c>
      <c r="AA16" s="21"/>
      <c r="AB16" s="25">
        <v>5883976</v>
      </c>
      <c r="AC16" s="21"/>
      <c r="AD16" s="21"/>
      <c r="AE16" s="21"/>
      <c r="AF16" s="21"/>
      <c r="AG16" s="21"/>
      <c r="AH16" s="21">
        <v>814616</v>
      </c>
      <c r="AI16" s="21">
        <v>5784</v>
      </c>
      <c r="AJ16" s="21"/>
      <c r="AK16" s="22">
        <f t="shared" si="4"/>
        <v>544583</v>
      </c>
      <c r="AL16" s="21">
        <v>93108</v>
      </c>
      <c r="AM16" s="21"/>
      <c r="AN16" s="21"/>
      <c r="AO16" s="21"/>
      <c r="AP16" s="21">
        <v>451475</v>
      </c>
      <c r="AQ16" s="21"/>
      <c r="AR16" s="26">
        <f t="shared" si="5"/>
        <v>28257</v>
      </c>
      <c r="AS16" s="24"/>
      <c r="AT16" s="24"/>
      <c r="AU16" s="24"/>
      <c r="AV16" s="24">
        <v>493</v>
      </c>
      <c r="AW16" s="24">
        <v>27764</v>
      </c>
      <c r="AX16" s="24"/>
      <c r="AY16" s="26">
        <f t="shared" si="6"/>
        <v>13066053</v>
      </c>
    </row>
    <row r="17" spans="1:51" s="4" customFormat="1" ht="15.6">
      <c r="A17" s="19">
        <v>10</v>
      </c>
      <c r="B17" s="19">
        <v>111</v>
      </c>
      <c r="C17" s="41" t="s">
        <v>97</v>
      </c>
      <c r="D17" s="20">
        <f t="shared" si="7"/>
        <v>7370303</v>
      </c>
      <c r="E17" s="21">
        <v>6280473</v>
      </c>
      <c r="F17" s="21">
        <v>449406</v>
      </c>
      <c r="G17" s="21">
        <v>612531</v>
      </c>
      <c r="H17" s="21">
        <v>14221</v>
      </c>
      <c r="I17" s="21">
        <v>13672</v>
      </c>
      <c r="J17" s="22">
        <f t="shared" si="1"/>
        <v>403585</v>
      </c>
      <c r="K17" s="21"/>
      <c r="L17" s="21">
        <v>376081</v>
      </c>
      <c r="M17" s="21"/>
      <c r="N17" s="21"/>
      <c r="O17" s="21">
        <v>27504</v>
      </c>
      <c r="P17" s="22">
        <f t="shared" si="2"/>
        <v>3080374</v>
      </c>
      <c r="Q17" s="22">
        <f t="shared" si="3"/>
        <v>1752855</v>
      </c>
      <c r="R17" s="23">
        <v>918452</v>
      </c>
      <c r="S17" s="23">
        <v>620485</v>
      </c>
      <c r="T17" s="23">
        <v>213918</v>
      </c>
      <c r="U17" s="21">
        <v>1298316</v>
      </c>
      <c r="V17" s="21"/>
      <c r="W17" s="24"/>
      <c r="X17" s="21"/>
      <c r="Y17" s="21">
        <v>29203</v>
      </c>
      <c r="Z17" s="22">
        <f t="shared" si="0"/>
        <v>0</v>
      </c>
      <c r="AA17" s="21"/>
      <c r="AB17" s="25"/>
      <c r="AC17" s="21"/>
      <c r="AD17" s="21"/>
      <c r="AE17" s="21"/>
      <c r="AF17" s="21"/>
      <c r="AG17" s="21"/>
      <c r="AH17" s="21"/>
      <c r="AI17" s="21"/>
      <c r="AJ17" s="21"/>
      <c r="AK17" s="22">
        <f t="shared" si="4"/>
        <v>424892</v>
      </c>
      <c r="AL17" s="21">
        <v>11063</v>
      </c>
      <c r="AM17" s="21"/>
      <c r="AN17" s="21"/>
      <c r="AO17" s="21"/>
      <c r="AP17" s="21">
        <v>413829</v>
      </c>
      <c r="AQ17" s="21"/>
      <c r="AR17" s="26">
        <f t="shared" si="5"/>
        <v>608631</v>
      </c>
      <c r="AS17" s="24">
        <v>49748</v>
      </c>
      <c r="AT17" s="24">
        <v>34516</v>
      </c>
      <c r="AU17" s="24">
        <v>378489</v>
      </c>
      <c r="AV17" s="24">
        <v>42135</v>
      </c>
      <c r="AW17" s="24">
        <v>103743</v>
      </c>
      <c r="AX17" s="24"/>
      <c r="AY17" s="26">
        <f t="shared" si="6"/>
        <v>11887785</v>
      </c>
    </row>
    <row r="18" spans="1:51" s="4" customFormat="1" ht="15.6">
      <c r="A18" s="19">
        <v>11</v>
      </c>
      <c r="B18" s="19">
        <v>112</v>
      </c>
      <c r="C18" s="41" t="s">
        <v>98</v>
      </c>
      <c r="D18" s="20">
        <f t="shared" si="7"/>
        <v>4465343</v>
      </c>
      <c r="E18" s="21">
        <v>3620209</v>
      </c>
      <c r="F18" s="21">
        <v>302365</v>
      </c>
      <c r="G18" s="21">
        <v>473330</v>
      </c>
      <c r="H18" s="21">
        <v>53302</v>
      </c>
      <c r="I18" s="21">
        <v>16137</v>
      </c>
      <c r="J18" s="22">
        <f t="shared" si="1"/>
        <v>336455</v>
      </c>
      <c r="K18" s="21"/>
      <c r="L18" s="21">
        <v>336455</v>
      </c>
      <c r="M18" s="21"/>
      <c r="N18" s="21"/>
      <c r="O18" s="21"/>
      <c r="P18" s="22">
        <f t="shared" si="2"/>
        <v>1710040</v>
      </c>
      <c r="Q18" s="22">
        <f t="shared" si="3"/>
        <v>1057471</v>
      </c>
      <c r="R18" s="23">
        <v>999724</v>
      </c>
      <c r="S18" s="23">
        <v>57747</v>
      </c>
      <c r="T18" s="23"/>
      <c r="U18" s="21">
        <v>650574</v>
      </c>
      <c r="V18" s="21"/>
      <c r="W18" s="24"/>
      <c r="X18" s="21"/>
      <c r="Y18" s="21">
        <v>1995</v>
      </c>
      <c r="Z18" s="22">
        <f t="shared" si="0"/>
        <v>0</v>
      </c>
      <c r="AA18" s="21"/>
      <c r="AB18" s="25"/>
      <c r="AC18" s="21"/>
      <c r="AD18" s="21"/>
      <c r="AE18" s="21"/>
      <c r="AF18" s="21"/>
      <c r="AG18" s="21"/>
      <c r="AH18" s="21"/>
      <c r="AI18" s="21"/>
      <c r="AJ18" s="21"/>
      <c r="AK18" s="22">
        <f t="shared" si="4"/>
        <v>536740</v>
      </c>
      <c r="AL18" s="21"/>
      <c r="AM18" s="21"/>
      <c r="AN18" s="21"/>
      <c r="AO18" s="21"/>
      <c r="AP18" s="21">
        <v>536740</v>
      </c>
      <c r="AQ18" s="21"/>
      <c r="AR18" s="26">
        <f t="shared" si="5"/>
        <v>339335</v>
      </c>
      <c r="AS18" s="24">
        <v>26539</v>
      </c>
      <c r="AT18" s="24">
        <v>24006</v>
      </c>
      <c r="AU18" s="24">
        <v>203275</v>
      </c>
      <c r="AV18" s="24">
        <v>20251</v>
      </c>
      <c r="AW18" s="24">
        <v>65264</v>
      </c>
      <c r="AX18" s="24"/>
      <c r="AY18" s="26">
        <f t="shared" si="6"/>
        <v>7387913</v>
      </c>
    </row>
    <row r="19" spans="1:51" s="4" customFormat="1" ht="15.6">
      <c r="A19" s="19">
        <v>12</v>
      </c>
      <c r="B19" s="19">
        <v>116</v>
      </c>
      <c r="C19" s="41" t="s">
        <v>99</v>
      </c>
      <c r="D19" s="20">
        <f t="shared" si="7"/>
        <v>339155</v>
      </c>
      <c r="E19" s="21">
        <v>259137</v>
      </c>
      <c r="F19" s="21">
        <v>23398</v>
      </c>
      <c r="G19" s="21">
        <v>56620</v>
      </c>
      <c r="H19" s="21"/>
      <c r="I19" s="21"/>
      <c r="J19" s="22">
        <f t="shared" si="1"/>
        <v>0</v>
      </c>
      <c r="K19" s="21"/>
      <c r="L19" s="21"/>
      <c r="M19" s="21"/>
      <c r="N19" s="21"/>
      <c r="O19" s="21"/>
      <c r="P19" s="22">
        <f t="shared" si="2"/>
        <v>0</v>
      </c>
      <c r="Q19" s="22">
        <f t="shared" si="3"/>
        <v>0</v>
      </c>
      <c r="R19" s="23"/>
      <c r="S19" s="23"/>
      <c r="T19" s="23"/>
      <c r="U19" s="21"/>
      <c r="V19" s="21"/>
      <c r="W19" s="24"/>
      <c r="X19" s="21"/>
      <c r="Y19" s="21"/>
      <c r="Z19" s="22">
        <f t="shared" si="0"/>
        <v>0</v>
      </c>
      <c r="AA19" s="21"/>
      <c r="AB19" s="25"/>
      <c r="AC19" s="21"/>
      <c r="AD19" s="21"/>
      <c r="AE19" s="21"/>
      <c r="AF19" s="21"/>
      <c r="AG19" s="21"/>
      <c r="AH19" s="21"/>
      <c r="AI19" s="21"/>
      <c r="AJ19" s="21"/>
      <c r="AK19" s="22">
        <f t="shared" si="4"/>
        <v>0</v>
      </c>
      <c r="AL19" s="21"/>
      <c r="AM19" s="21"/>
      <c r="AN19" s="21"/>
      <c r="AO19" s="21"/>
      <c r="AP19" s="21"/>
      <c r="AQ19" s="21"/>
      <c r="AR19" s="26">
        <f t="shared" si="5"/>
        <v>28260</v>
      </c>
      <c r="AS19" s="24">
        <v>2077</v>
      </c>
      <c r="AT19" s="24">
        <v>1760</v>
      </c>
      <c r="AU19" s="24">
        <v>18094</v>
      </c>
      <c r="AV19" s="24">
        <v>953</v>
      </c>
      <c r="AW19" s="24">
        <v>5376</v>
      </c>
      <c r="AX19" s="24"/>
      <c r="AY19" s="26">
        <f t="shared" si="6"/>
        <v>367415</v>
      </c>
    </row>
    <row r="20" spans="1:51" s="4" customFormat="1" ht="15.6">
      <c r="A20" s="19">
        <v>13</v>
      </c>
      <c r="B20" s="19">
        <v>119</v>
      </c>
      <c r="C20" s="41" t="s">
        <v>100</v>
      </c>
      <c r="D20" s="20">
        <f t="shared" si="7"/>
        <v>204074</v>
      </c>
      <c r="E20" s="21">
        <v>149946</v>
      </c>
      <c r="F20" s="21">
        <v>25935</v>
      </c>
      <c r="G20" s="21">
        <v>27727</v>
      </c>
      <c r="H20" s="21"/>
      <c r="I20" s="21">
        <v>466</v>
      </c>
      <c r="J20" s="22">
        <f t="shared" si="1"/>
        <v>0</v>
      </c>
      <c r="K20" s="21"/>
      <c r="L20" s="21"/>
      <c r="M20" s="21"/>
      <c r="N20" s="21"/>
      <c r="O20" s="21"/>
      <c r="P20" s="22">
        <f t="shared" si="2"/>
        <v>0</v>
      </c>
      <c r="Q20" s="22">
        <f t="shared" si="3"/>
        <v>0</v>
      </c>
      <c r="R20" s="23"/>
      <c r="S20" s="23"/>
      <c r="T20" s="23"/>
      <c r="U20" s="21"/>
      <c r="V20" s="21"/>
      <c r="W20" s="24"/>
      <c r="X20" s="21"/>
      <c r="Y20" s="21"/>
      <c r="Z20" s="22">
        <f t="shared" si="0"/>
        <v>0</v>
      </c>
      <c r="AA20" s="21"/>
      <c r="AB20" s="25"/>
      <c r="AC20" s="21"/>
      <c r="AD20" s="21"/>
      <c r="AE20" s="21"/>
      <c r="AF20" s="21"/>
      <c r="AG20" s="21"/>
      <c r="AH20" s="21"/>
      <c r="AI20" s="21"/>
      <c r="AJ20" s="21"/>
      <c r="AK20" s="22">
        <f t="shared" si="4"/>
        <v>0</v>
      </c>
      <c r="AL20" s="21"/>
      <c r="AM20" s="21"/>
      <c r="AN20" s="21"/>
      <c r="AO20" s="21"/>
      <c r="AP20" s="21"/>
      <c r="AQ20" s="21"/>
      <c r="AR20" s="26">
        <f t="shared" si="5"/>
        <v>14761</v>
      </c>
      <c r="AS20" s="24">
        <v>589</v>
      </c>
      <c r="AT20" s="24">
        <v>880</v>
      </c>
      <c r="AU20" s="24">
        <v>9026</v>
      </c>
      <c r="AV20" s="24">
        <v>1509</v>
      </c>
      <c r="AW20" s="24">
        <v>2757</v>
      </c>
      <c r="AX20" s="24"/>
      <c r="AY20" s="26">
        <f t="shared" si="6"/>
        <v>218835</v>
      </c>
    </row>
    <row r="21" spans="1:51" s="4" customFormat="1" ht="15.6">
      <c r="A21" s="19">
        <v>14</v>
      </c>
      <c r="B21" s="19">
        <v>120</v>
      </c>
      <c r="C21" s="41" t="s">
        <v>101</v>
      </c>
      <c r="D21" s="20">
        <f t="shared" si="7"/>
        <v>2656476</v>
      </c>
      <c r="E21" s="21">
        <v>2236838</v>
      </c>
      <c r="F21" s="21">
        <v>176046</v>
      </c>
      <c r="G21" s="21">
        <v>243592</v>
      </c>
      <c r="H21" s="21"/>
      <c r="I21" s="21"/>
      <c r="J21" s="22">
        <f t="shared" si="1"/>
        <v>470123</v>
      </c>
      <c r="K21" s="21"/>
      <c r="L21" s="21">
        <v>462618</v>
      </c>
      <c r="M21" s="21"/>
      <c r="N21" s="21"/>
      <c r="O21" s="21">
        <v>7505</v>
      </c>
      <c r="P21" s="22">
        <f t="shared" si="2"/>
        <v>0</v>
      </c>
      <c r="Q21" s="22">
        <f t="shared" si="3"/>
        <v>0</v>
      </c>
      <c r="R21" s="23"/>
      <c r="S21" s="23"/>
      <c r="T21" s="23"/>
      <c r="U21" s="21"/>
      <c r="V21" s="21"/>
      <c r="W21" s="24"/>
      <c r="X21" s="21"/>
      <c r="Y21" s="21"/>
      <c r="Z21" s="22">
        <f t="shared" si="0"/>
        <v>0</v>
      </c>
      <c r="AA21" s="21"/>
      <c r="AB21" s="25"/>
      <c r="AC21" s="21"/>
      <c r="AD21" s="21"/>
      <c r="AE21" s="21"/>
      <c r="AF21" s="21"/>
      <c r="AG21" s="21"/>
      <c r="AH21" s="21"/>
      <c r="AI21" s="21"/>
      <c r="AJ21" s="21"/>
      <c r="AK21" s="22">
        <f t="shared" si="4"/>
        <v>0</v>
      </c>
      <c r="AL21" s="21"/>
      <c r="AM21" s="21"/>
      <c r="AN21" s="21"/>
      <c r="AO21" s="21"/>
      <c r="AP21" s="21"/>
      <c r="AQ21" s="21"/>
      <c r="AR21" s="26">
        <f t="shared" si="5"/>
        <v>249033</v>
      </c>
      <c r="AS21" s="24">
        <v>17252</v>
      </c>
      <c r="AT21" s="24">
        <v>15948</v>
      </c>
      <c r="AU21" s="24">
        <v>130830</v>
      </c>
      <c r="AV21" s="24">
        <v>18304</v>
      </c>
      <c r="AW21" s="24">
        <v>66699</v>
      </c>
      <c r="AX21" s="24"/>
      <c r="AY21" s="26">
        <f t="shared" si="6"/>
        <v>3375632</v>
      </c>
    </row>
    <row r="22" spans="1:51" s="4" customFormat="1" ht="15.6">
      <c r="A22" s="19">
        <v>15</v>
      </c>
      <c r="B22" s="19">
        <v>122</v>
      </c>
      <c r="C22" s="41" t="s">
        <v>102</v>
      </c>
      <c r="D22" s="20">
        <f t="shared" si="7"/>
        <v>1342283</v>
      </c>
      <c r="E22" s="21">
        <v>1050082</v>
      </c>
      <c r="F22" s="21">
        <v>113640</v>
      </c>
      <c r="G22" s="21">
        <v>178561</v>
      </c>
      <c r="H22" s="21"/>
      <c r="I22" s="21"/>
      <c r="J22" s="22">
        <f t="shared" si="1"/>
        <v>474943</v>
      </c>
      <c r="K22" s="21"/>
      <c r="L22" s="21">
        <v>456919</v>
      </c>
      <c r="M22" s="21"/>
      <c r="N22" s="21">
        <v>18024</v>
      </c>
      <c r="O22" s="21"/>
      <c r="P22" s="22">
        <f t="shared" si="2"/>
        <v>0</v>
      </c>
      <c r="Q22" s="22">
        <f t="shared" si="3"/>
        <v>0</v>
      </c>
      <c r="R22" s="23"/>
      <c r="S22" s="23"/>
      <c r="T22" s="23"/>
      <c r="U22" s="21"/>
      <c r="V22" s="21"/>
      <c r="W22" s="24"/>
      <c r="X22" s="21"/>
      <c r="Y22" s="21"/>
      <c r="Z22" s="22">
        <f t="shared" si="0"/>
        <v>0</v>
      </c>
      <c r="AA22" s="21"/>
      <c r="AB22" s="25"/>
      <c r="AC22" s="21"/>
      <c r="AD22" s="21"/>
      <c r="AE22" s="21"/>
      <c r="AF22" s="21"/>
      <c r="AG22" s="21"/>
      <c r="AH22" s="21"/>
      <c r="AI22" s="21"/>
      <c r="AJ22" s="21"/>
      <c r="AK22" s="22">
        <f t="shared" si="4"/>
        <v>0</v>
      </c>
      <c r="AL22" s="21"/>
      <c r="AM22" s="21"/>
      <c r="AN22" s="21"/>
      <c r="AO22" s="21"/>
      <c r="AP22" s="21"/>
      <c r="AQ22" s="21"/>
      <c r="AR22" s="26">
        <f t="shared" si="5"/>
        <v>140311</v>
      </c>
      <c r="AS22" s="24">
        <v>7900</v>
      </c>
      <c r="AT22" s="24">
        <v>11457</v>
      </c>
      <c r="AU22" s="24">
        <v>87561</v>
      </c>
      <c r="AV22" s="24">
        <v>11945</v>
      </c>
      <c r="AW22" s="24">
        <v>21448</v>
      </c>
      <c r="AX22" s="24"/>
      <c r="AY22" s="26">
        <f t="shared" si="6"/>
        <v>1957537</v>
      </c>
    </row>
    <row r="23" spans="1:51" s="4" customFormat="1" ht="15.6">
      <c r="A23" s="19">
        <v>16</v>
      </c>
      <c r="B23" s="19">
        <v>125</v>
      </c>
      <c r="C23" s="41" t="s">
        <v>103</v>
      </c>
      <c r="D23" s="20">
        <f t="shared" si="7"/>
        <v>2785010</v>
      </c>
      <c r="E23" s="21">
        <v>2279025</v>
      </c>
      <c r="F23" s="21">
        <v>224441</v>
      </c>
      <c r="G23" s="21">
        <v>266028</v>
      </c>
      <c r="H23" s="21">
        <v>10494</v>
      </c>
      <c r="I23" s="21">
        <v>5022</v>
      </c>
      <c r="J23" s="22">
        <f t="shared" si="1"/>
        <v>452614</v>
      </c>
      <c r="K23" s="21"/>
      <c r="L23" s="21">
        <v>446473</v>
      </c>
      <c r="M23" s="21"/>
      <c r="N23" s="21"/>
      <c r="O23" s="21">
        <v>6141</v>
      </c>
      <c r="P23" s="22">
        <f t="shared" si="2"/>
        <v>0</v>
      </c>
      <c r="Q23" s="22">
        <f t="shared" si="3"/>
        <v>0</v>
      </c>
      <c r="R23" s="23"/>
      <c r="S23" s="23"/>
      <c r="T23" s="23"/>
      <c r="U23" s="21"/>
      <c r="V23" s="21"/>
      <c r="W23" s="24"/>
      <c r="X23" s="21"/>
      <c r="Y23" s="21"/>
      <c r="Z23" s="22">
        <f t="shared" si="0"/>
        <v>0</v>
      </c>
      <c r="AA23" s="21"/>
      <c r="AB23" s="25"/>
      <c r="AC23" s="21"/>
      <c r="AD23" s="21"/>
      <c r="AE23" s="21"/>
      <c r="AF23" s="21"/>
      <c r="AG23" s="21"/>
      <c r="AH23" s="21"/>
      <c r="AI23" s="21"/>
      <c r="AJ23" s="21"/>
      <c r="AK23" s="22">
        <f t="shared" si="4"/>
        <v>0</v>
      </c>
      <c r="AL23" s="21"/>
      <c r="AM23" s="21"/>
      <c r="AN23" s="21"/>
      <c r="AO23" s="21"/>
      <c r="AP23" s="21"/>
      <c r="AQ23" s="21"/>
      <c r="AR23" s="26">
        <f t="shared" si="5"/>
        <v>204075</v>
      </c>
      <c r="AS23" s="24">
        <v>10279</v>
      </c>
      <c r="AT23" s="24">
        <v>11007</v>
      </c>
      <c r="AU23" s="24">
        <v>112703</v>
      </c>
      <c r="AV23" s="24">
        <v>17204</v>
      </c>
      <c r="AW23" s="24">
        <v>52882</v>
      </c>
      <c r="AX23" s="24"/>
      <c r="AY23" s="26">
        <f t="shared" si="6"/>
        <v>3441699</v>
      </c>
    </row>
    <row r="24" spans="1:51" s="4" customFormat="1" ht="15.6">
      <c r="A24" s="19">
        <v>17</v>
      </c>
      <c r="B24" s="19">
        <v>138</v>
      </c>
      <c r="C24" s="41" t="s">
        <v>104</v>
      </c>
      <c r="D24" s="20">
        <f t="shared" si="7"/>
        <v>287895</v>
      </c>
      <c r="E24" s="21">
        <v>265366</v>
      </c>
      <c r="F24" s="21">
        <v>8454</v>
      </c>
      <c r="G24" s="21">
        <v>13644</v>
      </c>
      <c r="H24" s="21"/>
      <c r="I24" s="21">
        <v>431</v>
      </c>
      <c r="J24" s="22">
        <f t="shared" si="1"/>
        <v>891664</v>
      </c>
      <c r="K24" s="21">
        <v>891664</v>
      </c>
      <c r="L24" s="21"/>
      <c r="M24" s="21"/>
      <c r="N24" s="21"/>
      <c r="O24" s="21"/>
      <c r="P24" s="22">
        <f t="shared" si="2"/>
        <v>0</v>
      </c>
      <c r="Q24" s="22">
        <f t="shared" si="3"/>
        <v>0</v>
      </c>
      <c r="R24" s="23"/>
      <c r="S24" s="23"/>
      <c r="T24" s="23"/>
      <c r="U24" s="21"/>
      <c r="V24" s="21"/>
      <c r="W24" s="24"/>
      <c r="X24" s="21"/>
      <c r="Y24" s="21"/>
      <c r="Z24" s="22">
        <f t="shared" si="0"/>
        <v>0</v>
      </c>
      <c r="AA24" s="21"/>
      <c r="AB24" s="25"/>
      <c r="AC24" s="21"/>
      <c r="AD24" s="21"/>
      <c r="AE24" s="21"/>
      <c r="AF24" s="21"/>
      <c r="AG24" s="21"/>
      <c r="AH24" s="21"/>
      <c r="AI24" s="21"/>
      <c r="AJ24" s="21"/>
      <c r="AK24" s="22">
        <f t="shared" si="4"/>
        <v>0</v>
      </c>
      <c r="AL24" s="21"/>
      <c r="AM24" s="21"/>
      <c r="AN24" s="21"/>
      <c r="AO24" s="21"/>
      <c r="AP24" s="21"/>
      <c r="AQ24" s="21"/>
      <c r="AR24" s="26">
        <f t="shared" si="5"/>
        <v>10483</v>
      </c>
      <c r="AS24" s="24">
        <v>221</v>
      </c>
      <c r="AT24" s="24">
        <v>748</v>
      </c>
      <c r="AU24" s="24">
        <v>7072</v>
      </c>
      <c r="AV24" s="24">
        <v>1161</v>
      </c>
      <c r="AW24" s="24">
        <v>1281</v>
      </c>
      <c r="AX24" s="24"/>
      <c r="AY24" s="26">
        <f t="shared" si="6"/>
        <v>1190042</v>
      </c>
    </row>
    <row r="25" spans="1:51" s="4" customFormat="1" ht="15.6">
      <c r="A25" s="19">
        <v>18</v>
      </c>
      <c r="B25" s="19">
        <v>143</v>
      </c>
      <c r="C25" s="41" t="s">
        <v>105</v>
      </c>
      <c r="D25" s="20">
        <f t="shared" si="7"/>
        <v>2188654</v>
      </c>
      <c r="E25" s="21">
        <v>1890428</v>
      </c>
      <c r="F25" s="21">
        <v>145198</v>
      </c>
      <c r="G25" s="21">
        <v>143225</v>
      </c>
      <c r="H25" s="21"/>
      <c r="I25" s="21">
        <v>9803</v>
      </c>
      <c r="J25" s="22">
        <f t="shared" si="1"/>
        <v>251587</v>
      </c>
      <c r="K25" s="21"/>
      <c r="L25" s="21">
        <v>249523</v>
      </c>
      <c r="M25" s="21"/>
      <c r="N25" s="21">
        <v>2064</v>
      </c>
      <c r="O25" s="21"/>
      <c r="P25" s="22">
        <f t="shared" si="2"/>
        <v>12879</v>
      </c>
      <c r="Q25" s="22">
        <f t="shared" si="3"/>
        <v>12879</v>
      </c>
      <c r="R25" s="23"/>
      <c r="S25" s="23">
        <v>12879</v>
      </c>
      <c r="T25" s="23"/>
      <c r="U25" s="21"/>
      <c r="V25" s="21"/>
      <c r="W25" s="24"/>
      <c r="X25" s="21"/>
      <c r="Y25" s="21"/>
      <c r="Z25" s="22">
        <f t="shared" si="0"/>
        <v>0</v>
      </c>
      <c r="AA25" s="21"/>
      <c r="AB25" s="25"/>
      <c r="AC25" s="21"/>
      <c r="AD25" s="21"/>
      <c r="AE25" s="21"/>
      <c r="AF25" s="21"/>
      <c r="AG25" s="21"/>
      <c r="AH25" s="21"/>
      <c r="AI25" s="21"/>
      <c r="AJ25" s="21"/>
      <c r="AK25" s="22">
        <f t="shared" si="4"/>
        <v>0</v>
      </c>
      <c r="AL25" s="21"/>
      <c r="AM25" s="21"/>
      <c r="AN25" s="21"/>
      <c r="AO25" s="21"/>
      <c r="AP25" s="21"/>
      <c r="AQ25" s="21"/>
      <c r="AR25" s="26">
        <f t="shared" si="5"/>
        <v>121343</v>
      </c>
      <c r="AS25" s="24">
        <v>12367</v>
      </c>
      <c r="AT25" s="24">
        <v>14894</v>
      </c>
      <c r="AU25" s="24">
        <v>48997</v>
      </c>
      <c r="AV25" s="24">
        <v>12639</v>
      </c>
      <c r="AW25" s="24">
        <v>32446</v>
      </c>
      <c r="AX25" s="24"/>
      <c r="AY25" s="26">
        <f t="shared" si="6"/>
        <v>2574463</v>
      </c>
    </row>
    <row r="26" spans="1:51" s="4" customFormat="1" ht="15.6">
      <c r="A26" s="19">
        <v>19</v>
      </c>
      <c r="B26" s="19">
        <v>153</v>
      </c>
      <c r="C26" s="41" t="s">
        <v>106</v>
      </c>
      <c r="D26" s="20">
        <f t="shared" si="7"/>
        <v>3575569</v>
      </c>
      <c r="E26" s="21">
        <v>2878215</v>
      </c>
      <c r="F26" s="21">
        <v>274133</v>
      </c>
      <c r="G26" s="21">
        <v>417864</v>
      </c>
      <c r="H26" s="21"/>
      <c r="I26" s="21">
        <v>5357</v>
      </c>
      <c r="J26" s="22">
        <f>+K26+L26+N26+M26+O26</f>
        <v>2126723</v>
      </c>
      <c r="K26" s="21">
        <v>1330895</v>
      </c>
      <c r="L26" s="21">
        <v>613774</v>
      </c>
      <c r="M26" s="21">
        <v>138178</v>
      </c>
      <c r="N26" s="21">
        <f>13268+30608</f>
        <v>43876</v>
      </c>
      <c r="O26" s="21"/>
      <c r="P26" s="22">
        <f t="shared" si="2"/>
        <v>547894</v>
      </c>
      <c r="Q26" s="22">
        <f t="shared" si="3"/>
        <v>50360</v>
      </c>
      <c r="R26" s="23">
        <v>24242</v>
      </c>
      <c r="S26" s="23">
        <v>26118</v>
      </c>
      <c r="T26" s="23"/>
      <c r="U26" s="21">
        <v>497534</v>
      </c>
      <c r="V26" s="21"/>
      <c r="W26" s="24"/>
      <c r="X26" s="21"/>
      <c r="Y26" s="21"/>
      <c r="Z26" s="22">
        <f t="shared" si="0"/>
        <v>0</v>
      </c>
      <c r="AA26" s="21"/>
      <c r="AB26" s="25"/>
      <c r="AC26" s="21"/>
      <c r="AD26" s="21"/>
      <c r="AE26" s="21"/>
      <c r="AF26" s="21"/>
      <c r="AG26" s="21"/>
      <c r="AH26" s="21"/>
      <c r="AI26" s="21"/>
      <c r="AJ26" s="21"/>
      <c r="AK26" s="22">
        <f t="shared" si="4"/>
        <v>0</v>
      </c>
      <c r="AL26" s="21"/>
      <c r="AM26" s="21"/>
      <c r="AN26" s="21"/>
      <c r="AO26" s="21"/>
      <c r="AP26" s="21"/>
      <c r="AQ26" s="21"/>
      <c r="AR26" s="26">
        <f t="shared" si="5"/>
        <v>256382</v>
      </c>
      <c r="AS26" s="24">
        <v>22404</v>
      </c>
      <c r="AT26" s="24">
        <v>18378</v>
      </c>
      <c r="AU26" s="24">
        <v>144733</v>
      </c>
      <c r="AV26" s="24">
        <v>19183</v>
      </c>
      <c r="AW26" s="24">
        <v>51684</v>
      </c>
      <c r="AX26" s="24"/>
      <c r="AY26" s="26">
        <f>+D26+J26+P26+Z26+AK26+AR26</f>
        <v>6506568</v>
      </c>
    </row>
    <row r="27" spans="1:51" s="4" customFormat="1" ht="15.6">
      <c r="A27" s="19">
        <v>20</v>
      </c>
      <c r="B27" s="19">
        <v>392</v>
      </c>
      <c r="C27" s="41" t="s">
        <v>107</v>
      </c>
      <c r="D27" s="20">
        <f t="shared" si="7"/>
        <v>0</v>
      </c>
      <c r="E27" s="21"/>
      <c r="F27" s="21"/>
      <c r="G27" s="21"/>
      <c r="H27" s="21"/>
      <c r="I27" s="21"/>
      <c r="J27" s="22">
        <f t="shared" si="1"/>
        <v>7014420</v>
      </c>
      <c r="K27" s="21">
        <v>5518328</v>
      </c>
      <c r="L27" s="21">
        <v>125124</v>
      </c>
      <c r="M27" s="21">
        <v>1312347</v>
      </c>
      <c r="N27" s="21">
        <v>58621</v>
      </c>
      <c r="O27" s="21"/>
      <c r="P27" s="22">
        <f t="shared" si="2"/>
        <v>0</v>
      </c>
      <c r="Q27" s="22">
        <f t="shared" si="3"/>
        <v>0</v>
      </c>
      <c r="R27" s="23"/>
      <c r="S27" s="23"/>
      <c r="T27" s="23"/>
      <c r="U27" s="21"/>
      <c r="V27" s="21"/>
      <c r="W27" s="24"/>
      <c r="X27" s="21"/>
      <c r="Y27" s="21"/>
      <c r="Z27" s="22">
        <f t="shared" si="0"/>
        <v>0</v>
      </c>
      <c r="AA27" s="21"/>
      <c r="AB27" s="25"/>
      <c r="AC27" s="21"/>
      <c r="AD27" s="21"/>
      <c r="AE27" s="21"/>
      <c r="AF27" s="21"/>
      <c r="AG27" s="21"/>
      <c r="AH27" s="21"/>
      <c r="AI27" s="21"/>
      <c r="AJ27" s="21"/>
      <c r="AK27" s="22">
        <f t="shared" si="4"/>
        <v>0</v>
      </c>
      <c r="AL27" s="21"/>
      <c r="AM27" s="21"/>
      <c r="AN27" s="21"/>
      <c r="AO27" s="21"/>
      <c r="AP27" s="21"/>
      <c r="AQ27" s="21"/>
      <c r="AR27" s="26">
        <f t="shared" si="5"/>
        <v>0</v>
      </c>
      <c r="AS27" s="24"/>
      <c r="AT27" s="24"/>
      <c r="AU27" s="24"/>
      <c r="AV27" s="24"/>
      <c r="AW27" s="24"/>
      <c r="AX27" s="24"/>
      <c r="AY27" s="26">
        <f t="shared" si="6"/>
        <v>7014420</v>
      </c>
    </row>
    <row r="28" spans="1:51" s="4" customFormat="1" ht="15.6">
      <c r="A28" s="19">
        <v>21</v>
      </c>
      <c r="B28" s="19">
        <v>394</v>
      </c>
      <c r="C28" s="41" t="s">
        <v>108</v>
      </c>
      <c r="D28" s="20">
        <f t="shared" si="7"/>
        <v>1120362</v>
      </c>
      <c r="E28" s="21">
        <v>901337</v>
      </c>
      <c r="F28" s="21">
        <v>89687</v>
      </c>
      <c r="G28" s="21">
        <v>127754</v>
      </c>
      <c r="H28" s="21"/>
      <c r="I28" s="21">
        <v>1584</v>
      </c>
      <c r="J28" s="22">
        <f t="shared" si="1"/>
        <v>0</v>
      </c>
      <c r="K28" s="21"/>
      <c r="L28" s="21"/>
      <c r="M28" s="21"/>
      <c r="N28" s="21"/>
      <c r="O28" s="21"/>
      <c r="P28" s="22">
        <f t="shared" si="2"/>
        <v>482809</v>
      </c>
      <c r="Q28" s="22">
        <f t="shared" si="3"/>
        <v>222338</v>
      </c>
      <c r="R28" s="23">
        <v>54876</v>
      </c>
      <c r="S28" s="23">
        <v>87416</v>
      </c>
      <c r="T28" s="23">
        <v>80046</v>
      </c>
      <c r="U28" s="21">
        <v>33473</v>
      </c>
      <c r="V28" s="21">
        <v>204722</v>
      </c>
      <c r="W28" s="24"/>
      <c r="X28" s="21"/>
      <c r="Y28" s="21">
        <v>22276</v>
      </c>
      <c r="Z28" s="22">
        <f t="shared" si="0"/>
        <v>0</v>
      </c>
      <c r="AA28" s="21"/>
      <c r="AB28" s="25"/>
      <c r="AC28" s="21"/>
      <c r="AD28" s="21"/>
      <c r="AE28" s="21"/>
      <c r="AF28" s="21"/>
      <c r="AG28" s="21"/>
      <c r="AH28" s="21"/>
      <c r="AI28" s="21"/>
      <c r="AJ28" s="21"/>
      <c r="AK28" s="22">
        <f t="shared" si="4"/>
        <v>0</v>
      </c>
      <c r="AL28" s="21"/>
      <c r="AM28" s="21"/>
      <c r="AN28" s="21"/>
      <c r="AO28" s="21"/>
      <c r="AP28" s="21"/>
      <c r="AQ28" s="21"/>
      <c r="AR28" s="26">
        <f t="shared" si="5"/>
        <v>236816</v>
      </c>
      <c r="AS28" s="24">
        <v>12050</v>
      </c>
      <c r="AT28" s="24">
        <v>6945</v>
      </c>
      <c r="AU28" s="24">
        <v>156073</v>
      </c>
      <c r="AV28" s="24">
        <v>6561</v>
      </c>
      <c r="AW28" s="24">
        <v>55187</v>
      </c>
      <c r="AX28" s="24"/>
      <c r="AY28" s="26">
        <f t="shared" si="6"/>
        <v>1839987</v>
      </c>
    </row>
    <row r="29" spans="1:51" s="4" customFormat="1" ht="15.6">
      <c r="A29" s="19">
        <v>22</v>
      </c>
      <c r="B29" s="19">
        <v>526</v>
      </c>
      <c r="C29" s="41" t="s">
        <v>109</v>
      </c>
      <c r="D29" s="20">
        <f t="shared" si="7"/>
        <v>275797</v>
      </c>
      <c r="E29" s="21">
        <v>239059</v>
      </c>
      <c r="F29" s="21">
        <v>4116</v>
      </c>
      <c r="G29" s="21"/>
      <c r="H29" s="21">
        <v>32622</v>
      </c>
      <c r="I29" s="21"/>
      <c r="J29" s="22">
        <f t="shared" si="1"/>
        <v>0</v>
      </c>
      <c r="K29" s="21"/>
      <c r="L29" s="21"/>
      <c r="M29" s="21"/>
      <c r="N29" s="21"/>
      <c r="O29" s="21"/>
      <c r="P29" s="22">
        <f t="shared" si="2"/>
        <v>149221</v>
      </c>
      <c r="Q29" s="22">
        <f t="shared" si="3"/>
        <v>0</v>
      </c>
      <c r="R29" s="23"/>
      <c r="S29" s="23"/>
      <c r="T29" s="23"/>
      <c r="U29" s="21">
        <v>149221</v>
      </c>
      <c r="V29" s="21"/>
      <c r="W29" s="24"/>
      <c r="X29" s="21"/>
      <c r="Y29" s="21"/>
      <c r="Z29" s="22">
        <f t="shared" si="0"/>
        <v>0</v>
      </c>
      <c r="AA29" s="21"/>
      <c r="AB29" s="25"/>
      <c r="AC29" s="21"/>
      <c r="AD29" s="21"/>
      <c r="AE29" s="21"/>
      <c r="AF29" s="21"/>
      <c r="AG29" s="21"/>
      <c r="AH29" s="21"/>
      <c r="AI29" s="21"/>
      <c r="AJ29" s="21"/>
      <c r="AK29" s="22">
        <f t="shared" si="4"/>
        <v>0</v>
      </c>
      <c r="AL29" s="21"/>
      <c r="AM29" s="21"/>
      <c r="AN29" s="21"/>
      <c r="AO29" s="21"/>
      <c r="AP29" s="21"/>
      <c r="AQ29" s="21"/>
      <c r="AR29" s="26">
        <f t="shared" si="5"/>
        <v>0</v>
      </c>
      <c r="AS29" s="24"/>
      <c r="AT29" s="24"/>
      <c r="AU29" s="24"/>
      <c r="AV29" s="24"/>
      <c r="AW29" s="24"/>
      <c r="AX29" s="24"/>
      <c r="AY29" s="26">
        <f t="shared" si="6"/>
        <v>425018</v>
      </c>
    </row>
    <row r="30" spans="1:51" s="4" customFormat="1" ht="15.6">
      <c r="A30" s="19">
        <v>23</v>
      </c>
      <c r="B30" s="19">
        <v>531</v>
      </c>
      <c r="C30" s="41" t="s">
        <v>110</v>
      </c>
      <c r="D30" s="20">
        <f t="shared" si="7"/>
        <v>597605</v>
      </c>
      <c r="E30" s="21">
        <v>524823</v>
      </c>
      <c r="F30" s="21">
        <v>33911</v>
      </c>
      <c r="G30" s="21">
        <v>37341</v>
      </c>
      <c r="H30" s="21"/>
      <c r="I30" s="21">
        <v>1530</v>
      </c>
      <c r="J30" s="22">
        <f t="shared" si="1"/>
        <v>196640</v>
      </c>
      <c r="K30" s="21"/>
      <c r="L30" s="21">
        <v>196640</v>
      </c>
      <c r="M30" s="21"/>
      <c r="N30" s="21"/>
      <c r="O30" s="21"/>
      <c r="P30" s="22">
        <f t="shared" si="2"/>
        <v>108408</v>
      </c>
      <c r="Q30" s="22">
        <f t="shared" si="3"/>
        <v>108408</v>
      </c>
      <c r="R30" s="23">
        <v>27109</v>
      </c>
      <c r="S30" s="23">
        <v>71782</v>
      </c>
      <c r="T30" s="23">
        <v>9517</v>
      </c>
      <c r="U30" s="21"/>
      <c r="V30" s="21"/>
      <c r="W30" s="24"/>
      <c r="X30" s="21"/>
      <c r="Y30" s="21"/>
      <c r="Z30" s="22">
        <f t="shared" si="0"/>
        <v>0</v>
      </c>
      <c r="AA30" s="21"/>
      <c r="AB30" s="25"/>
      <c r="AC30" s="21"/>
      <c r="AD30" s="21"/>
      <c r="AE30" s="21"/>
      <c r="AF30" s="21"/>
      <c r="AG30" s="21"/>
      <c r="AH30" s="21"/>
      <c r="AI30" s="21"/>
      <c r="AJ30" s="21"/>
      <c r="AK30" s="22">
        <f t="shared" si="4"/>
        <v>0</v>
      </c>
      <c r="AL30" s="21"/>
      <c r="AM30" s="21"/>
      <c r="AN30" s="21"/>
      <c r="AO30" s="21"/>
      <c r="AP30" s="21"/>
      <c r="AQ30" s="21"/>
      <c r="AR30" s="26">
        <f t="shared" si="5"/>
        <v>32350</v>
      </c>
      <c r="AS30" s="24">
        <v>1928</v>
      </c>
      <c r="AT30" s="24">
        <v>2148</v>
      </c>
      <c r="AU30" s="24">
        <v>18293</v>
      </c>
      <c r="AV30" s="24">
        <v>2422</v>
      </c>
      <c r="AW30" s="24">
        <v>7559</v>
      </c>
      <c r="AX30" s="24"/>
      <c r="AY30" s="26">
        <f t="shared" si="6"/>
        <v>935003</v>
      </c>
    </row>
    <row r="31" spans="1:51" s="4" customFormat="1" ht="15.6">
      <c r="A31" s="19">
        <v>24</v>
      </c>
      <c r="B31" s="19">
        <v>548</v>
      </c>
      <c r="C31" s="41" t="s">
        <v>80</v>
      </c>
      <c r="D31" s="20">
        <f t="shared" si="7"/>
        <v>0</v>
      </c>
      <c r="E31" s="21"/>
      <c r="F31" s="21"/>
      <c r="G31" s="21"/>
      <c r="H31" s="21"/>
      <c r="I31" s="21"/>
      <c r="J31" s="22">
        <f t="shared" si="1"/>
        <v>0</v>
      </c>
      <c r="K31" s="21"/>
      <c r="L31" s="21"/>
      <c r="M31" s="21"/>
      <c r="N31" s="21"/>
      <c r="O31" s="21"/>
      <c r="P31" s="22">
        <f t="shared" si="2"/>
        <v>84589</v>
      </c>
      <c r="Q31" s="22">
        <f t="shared" si="3"/>
        <v>84589</v>
      </c>
      <c r="R31" s="23">
        <v>6895</v>
      </c>
      <c r="S31" s="23">
        <v>2154</v>
      </c>
      <c r="T31" s="23">
        <v>75540</v>
      </c>
      <c r="U31" s="21"/>
      <c r="V31" s="21"/>
      <c r="W31" s="24"/>
      <c r="X31" s="21"/>
      <c r="Y31" s="21"/>
      <c r="Z31" s="22">
        <f t="shared" si="0"/>
        <v>0</v>
      </c>
      <c r="AA31" s="21"/>
      <c r="AB31" s="25"/>
      <c r="AC31" s="21"/>
      <c r="AD31" s="21"/>
      <c r="AE31" s="21"/>
      <c r="AF31" s="21"/>
      <c r="AG31" s="21"/>
      <c r="AH31" s="21"/>
      <c r="AI31" s="21"/>
      <c r="AJ31" s="21"/>
      <c r="AK31" s="22">
        <f t="shared" si="4"/>
        <v>10492</v>
      </c>
      <c r="AL31" s="21"/>
      <c r="AM31" s="21"/>
      <c r="AN31" s="21"/>
      <c r="AO31" s="21"/>
      <c r="AP31" s="21">
        <v>10492</v>
      </c>
      <c r="AQ31" s="21"/>
      <c r="AR31" s="26">
        <f t="shared" si="5"/>
        <v>0</v>
      </c>
      <c r="AS31" s="24"/>
      <c r="AT31" s="24"/>
      <c r="AU31" s="24"/>
      <c r="AV31" s="24"/>
      <c r="AW31" s="24"/>
      <c r="AX31" s="24"/>
      <c r="AY31" s="26">
        <f t="shared" si="6"/>
        <v>95081</v>
      </c>
    </row>
    <row r="32" spans="1:51" s="4" customFormat="1" ht="15.6">
      <c r="A32" s="19">
        <v>25</v>
      </c>
      <c r="B32" s="19">
        <v>639</v>
      </c>
      <c r="C32" s="41" t="s">
        <v>59</v>
      </c>
      <c r="D32" s="20">
        <f t="shared" si="7"/>
        <v>0</v>
      </c>
      <c r="E32" s="21"/>
      <c r="F32" s="21"/>
      <c r="G32" s="21"/>
      <c r="H32" s="21"/>
      <c r="I32" s="21"/>
      <c r="J32" s="22">
        <f t="shared" si="1"/>
        <v>0</v>
      </c>
      <c r="K32" s="21"/>
      <c r="L32" s="21"/>
      <c r="M32" s="21"/>
      <c r="N32" s="21"/>
      <c r="O32" s="21"/>
      <c r="P32" s="22">
        <f t="shared" si="2"/>
        <v>274594</v>
      </c>
      <c r="Q32" s="22">
        <f t="shared" si="3"/>
        <v>274594</v>
      </c>
      <c r="R32" s="23">
        <v>274594</v>
      </c>
      <c r="S32" s="23"/>
      <c r="T32" s="23"/>
      <c r="U32" s="21"/>
      <c r="V32" s="21"/>
      <c r="W32" s="24"/>
      <c r="X32" s="21"/>
      <c r="Y32" s="21"/>
      <c r="Z32" s="22">
        <f t="shared" si="0"/>
        <v>0</v>
      </c>
      <c r="AA32" s="21"/>
      <c r="AB32" s="25"/>
      <c r="AC32" s="21"/>
      <c r="AD32" s="21"/>
      <c r="AE32" s="21"/>
      <c r="AF32" s="21"/>
      <c r="AG32" s="21"/>
      <c r="AH32" s="21"/>
      <c r="AI32" s="21"/>
      <c r="AJ32" s="21"/>
      <c r="AK32" s="22">
        <f t="shared" si="4"/>
        <v>2237664</v>
      </c>
      <c r="AL32" s="21">
        <v>694122</v>
      </c>
      <c r="AM32" s="21"/>
      <c r="AN32" s="21"/>
      <c r="AO32" s="21"/>
      <c r="AP32" s="21">
        <v>1543542</v>
      </c>
      <c r="AQ32" s="21"/>
      <c r="AR32" s="26">
        <f t="shared" si="5"/>
        <v>0</v>
      </c>
      <c r="AS32" s="24"/>
      <c r="AT32" s="24"/>
      <c r="AU32" s="24"/>
      <c r="AV32" s="24"/>
      <c r="AW32" s="24"/>
      <c r="AX32" s="24"/>
      <c r="AY32" s="26">
        <f t="shared" si="6"/>
        <v>2512258</v>
      </c>
    </row>
    <row r="33" spans="1:51" s="4" customFormat="1" ht="15.6">
      <c r="A33" s="19">
        <v>26</v>
      </c>
      <c r="B33" s="19">
        <v>4422</v>
      </c>
      <c r="C33" s="41" t="s">
        <v>111</v>
      </c>
      <c r="D33" s="20">
        <f t="shared" si="7"/>
        <v>629814</v>
      </c>
      <c r="E33" s="21">
        <v>466532</v>
      </c>
      <c r="F33" s="21">
        <v>108560</v>
      </c>
      <c r="G33" s="21">
        <v>52668</v>
      </c>
      <c r="H33" s="21"/>
      <c r="I33" s="21">
        <v>2054</v>
      </c>
      <c r="J33" s="22">
        <f t="shared" si="1"/>
        <v>231528</v>
      </c>
      <c r="K33" s="21"/>
      <c r="L33" s="21">
        <v>231528</v>
      </c>
      <c r="M33" s="21"/>
      <c r="N33" s="21"/>
      <c r="O33" s="21"/>
      <c r="P33" s="22">
        <f t="shared" si="2"/>
        <v>157669</v>
      </c>
      <c r="Q33" s="22">
        <f t="shared" si="3"/>
        <v>157669</v>
      </c>
      <c r="R33" s="23">
        <v>21243</v>
      </c>
      <c r="S33" s="23">
        <v>44881</v>
      </c>
      <c r="T33" s="23">
        <v>91545</v>
      </c>
      <c r="U33" s="21"/>
      <c r="V33" s="21"/>
      <c r="W33" s="24"/>
      <c r="X33" s="21"/>
      <c r="Y33" s="21"/>
      <c r="Z33" s="22">
        <f t="shared" si="0"/>
        <v>0</v>
      </c>
      <c r="AA33" s="21"/>
      <c r="AB33" s="25"/>
      <c r="AC33" s="21"/>
      <c r="AD33" s="21"/>
      <c r="AE33" s="21"/>
      <c r="AF33" s="21"/>
      <c r="AG33" s="21"/>
      <c r="AH33" s="21"/>
      <c r="AI33" s="21"/>
      <c r="AJ33" s="21"/>
      <c r="AK33" s="22">
        <f t="shared" si="4"/>
        <v>0</v>
      </c>
      <c r="AL33" s="21"/>
      <c r="AM33" s="21"/>
      <c r="AN33" s="21"/>
      <c r="AO33" s="21"/>
      <c r="AP33" s="21"/>
      <c r="AQ33" s="21"/>
      <c r="AR33" s="26">
        <f t="shared" si="5"/>
        <v>171182</v>
      </c>
      <c r="AS33" s="24">
        <v>1713</v>
      </c>
      <c r="AT33" s="24">
        <v>1278</v>
      </c>
      <c r="AU33" s="24">
        <v>156446</v>
      </c>
      <c r="AV33" s="24">
        <v>2258</v>
      </c>
      <c r="AW33" s="24">
        <v>9487</v>
      </c>
      <c r="AX33" s="24"/>
      <c r="AY33" s="26">
        <f t="shared" si="6"/>
        <v>1190193</v>
      </c>
    </row>
    <row r="34" spans="1:51" s="4" customFormat="1" ht="15.6">
      <c r="A34" s="19">
        <v>27</v>
      </c>
      <c r="B34" s="19">
        <v>4432</v>
      </c>
      <c r="C34" s="41" t="s">
        <v>112</v>
      </c>
      <c r="D34" s="20">
        <f t="shared" si="7"/>
        <v>815704</v>
      </c>
      <c r="E34" s="21">
        <v>534752</v>
      </c>
      <c r="F34" s="21">
        <v>77840</v>
      </c>
      <c r="G34" s="21">
        <v>203112</v>
      </c>
      <c r="H34" s="21"/>
      <c r="I34" s="21"/>
      <c r="J34" s="22">
        <f t="shared" si="1"/>
        <v>0</v>
      </c>
      <c r="K34" s="21"/>
      <c r="L34" s="21"/>
      <c r="M34" s="21"/>
      <c r="N34" s="21"/>
      <c r="O34" s="21"/>
      <c r="P34" s="22">
        <f t="shared" si="2"/>
        <v>0</v>
      </c>
      <c r="Q34" s="22">
        <f t="shared" si="3"/>
        <v>0</v>
      </c>
      <c r="R34" s="23"/>
      <c r="S34" s="23"/>
      <c r="T34" s="23"/>
      <c r="U34" s="21"/>
      <c r="V34" s="21"/>
      <c r="W34" s="24"/>
      <c r="X34" s="21"/>
      <c r="Y34" s="21"/>
      <c r="Z34" s="22">
        <f t="shared" si="0"/>
        <v>0</v>
      </c>
      <c r="AA34" s="21"/>
      <c r="AB34" s="25"/>
      <c r="AC34" s="21"/>
      <c r="AD34" s="21"/>
      <c r="AE34" s="21"/>
      <c r="AF34" s="21"/>
      <c r="AG34" s="21"/>
      <c r="AH34" s="21"/>
      <c r="AI34" s="21"/>
      <c r="AJ34" s="21"/>
      <c r="AK34" s="22">
        <f t="shared" si="4"/>
        <v>0</v>
      </c>
      <c r="AL34" s="21"/>
      <c r="AM34" s="21"/>
      <c r="AN34" s="21"/>
      <c r="AO34" s="21"/>
      <c r="AP34" s="21"/>
      <c r="AQ34" s="21"/>
      <c r="AR34" s="26">
        <f t="shared" si="5"/>
        <v>107128</v>
      </c>
      <c r="AS34" s="24">
        <v>8135</v>
      </c>
      <c r="AT34" s="24">
        <v>7310</v>
      </c>
      <c r="AU34" s="24">
        <v>62026</v>
      </c>
      <c r="AV34" s="24">
        <v>7711</v>
      </c>
      <c r="AW34" s="24">
        <v>21946</v>
      </c>
      <c r="AX34" s="24"/>
      <c r="AY34" s="26">
        <f t="shared" si="6"/>
        <v>922832</v>
      </c>
    </row>
    <row r="35" spans="1:51" s="4" customFormat="1" ht="15.6">
      <c r="A35" s="19">
        <v>28</v>
      </c>
      <c r="B35" s="19">
        <v>4475</v>
      </c>
      <c r="C35" s="41" t="s">
        <v>113</v>
      </c>
      <c r="D35" s="20">
        <f t="shared" si="7"/>
        <v>1136203</v>
      </c>
      <c r="E35" s="21">
        <v>971761</v>
      </c>
      <c r="F35" s="21">
        <v>106715</v>
      </c>
      <c r="G35" s="21">
        <v>56970</v>
      </c>
      <c r="H35" s="21"/>
      <c r="I35" s="21">
        <v>757</v>
      </c>
      <c r="J35" s="22">
        <f t="shared" si="1"/>
        <v>0</v>
      </c>
      <c r="K35" s="21"/>
      <c r="L35" s="21"/>
      <c r="M35" s="21"/>
      <c r="N35" s="21"/>
      <c r="O35" s="21"/>
      <c r="P35" s="22">
        <f t="shared" si="2"/>
        <v>33750</v>
      </c>
      <c r="Q35" s="22">
        <f t="shared" si="3"/>
        <v>32653</v>
      </c>
      <c r="R35" s="23"/>
      <c r="S35" s="23">
        <v>28011</v>
      </c>
      <c r="T35" s="23">
        <v>4642</v>
      </c>
      <c r="U35" s="21"/>
      <c r="V35" s="21"/>
      <c r="W35" s="24"/>
      <c r="X35" s="21"/>
      <c r="Y35" s="21">
        <v>1097</v>
      </c>
      <c r="Z35" s="22">
        <f t="shared" si="0"/>
        <v>0</v>
      </c>
      <c r="AA35" s="21"/>
      <c r="AB35" s="25"/>
      <c r="AC35" s="21"/>
      <c r="AD35" s="21"/>
      <c r="AE35" s="21"/>
      <c r="AF35" s="21"/>
      <c r="AG35" s="21"/>
      <c r="AH35" s="21"/>
      <c r="AI35" s="21"/>
      <c r="AJ35" s="21"/>
      <c r="AK35" s="22">
        <f t="shared" si="4"/>
        <v>0</v>
      </c>
      <c r="AL35" s="21"/>
      <c r="AM35" s="21"/>
      <c r="AN35" s="21"/>
      <c r="AO35" s="21"/>
      <c r="AP35" s="21"/>
      <c r="AQ35" s="21"/>
      <c r="AR35" s="26">
        <f t="shared" si="5"/>
        <v>123324</v>
      </c>
      <c r="AS35" s="24">
        <v>10273</v>
      </c>
      <c r="AT35" s="24">
        <v>7997</v>
      </c>
      <c r="AU35" s="24">
        <v>76180</v>
      </c>
      <c r="AV35" s="24">
        <v>8420</v>
      </c>
      <c r="AW35" s="24">
        <v>20454</v>
      </c>
      <c r="AX35" s="24"/>
      <c r="AY35" s="26">
        <f t="shared" si="6"/>
        <v>1293277</v>
      </c>
    </row>
    <row r="36" spans="1:51" s="4" customFormat="1" ht="15.6">
      <c r="A36" s="19">
        <v>29</v>
      </c>
      <c r="B36" s="19">
        <v>4483</v>
      </c>
      <c r="C36" s="41" t="s">
        <v>114</v>
      </c>
      <c r="D36" s="20">
        <f t="shared" si="7"/>
        <v>129146</v>
      </c>
      <c r="E36" s="21">
        <v>100702</v>
      </c>
      <c r="F36" s="21">
        <v>22939</v>
      </c>
      <c r="G36" s="21">
        <v>5505</v>
      </c>
      <c r="H36" s="21"/>
      <c r="I36" s="21"/>
      <c r="J36" s="22">
        <f t="shared" si="1"/>
        <v>0</v>
      </c>
      <c r="K36" s="21"/>
      <c r="L36" s="21"/>
      <c r="M36" s="21"/>
      <c r="N36" s="21"/>
      <c r="O36" s="21"/>
      <c r="P36" s="22">
        <f t="shared" si="2"/>
        <v>0</v>
      </c>
      <c r="Q36" s="22">
        <f t="shared" si="3"/>
        <v>0</v>
      </c>
      <c r="R36" s="23"/>
      <c r="S36" s="23"/>
      <c r="T36" s="23"/>
      <c r="U36" s="21"/>
      <c r="V36" s="21"/>
      <c r="W36" s="24"/>
      <c r="X36" s="21"/>
      <c r="Y36" s="21"/>
      <c r="Z36" s="22">
        <f t="shared" si="0"/>
        <v>0</v>
      </c>
      <c r="AA36" s="21"/>
      <c r="AB36" s="25"/>
      <c r="AC36" s="21"/>
      <c r="AD36" s="21"/>
      <c r="AE36" s="21"/>
      <c r="AF36" s="21"/>
      <c r="AG36" s="21"/>
      <c r="AH36" s="21"/>
      <c r="AI36" s="21"/>
      <c r="AJ36" s="21"/>
      <c r="AK36" s="22">
        <f t="shared" si="4"/>
        <v>0</v>
      </c>
      <c r="AL36" s="21"/>
      <c r="AM36" s="21"/>
      <c r="AN36" s="21"/>
      <c r="AO36" s="21"/>
      <c r="AP36" s="21"/>
      <c r="AQ36" s="21"/>
      <c r="AR36" s="26">
        <f t="shared" si="5"/>
        <v>1732</v>
      </c>
      <c r="AS36" s="24">
        <v>91</v>
      </c>
      <c r="AT36" s="24">
        <v>20</v>
      </c>
      <c r="AU36" s="24">
        <v>1087</v>
      </c>
      <c r="AV36" s="24">
        <v>269</v>
      </c>
      <c r="AW36" s="24">
        <v>265</v>
      </c>
      <c r="AX36" s="24"/>
      <c r="AY36" s="26">
        <f t="shared" si="6"/>
        <v>130878</v>
      </c>
    </row>
    <row r="37" spans="1:51" s="4" customFormat="1" ht="15.6">
      <c r="A37" s="19">
        <v>30</v>
      </c>
      <c r="B37" s="19">
        <v>4545</v>
      </c>
      <c r="C37" s="41" t="s">
        <v>115</v>
      </c>
      <c r="D37" s="20">
        <f t="shared" si="7"/>
        <v>877883</v>
      </c>
      <c r="E37" s="21">
        <v>698456</v>
      </c>
      <c r="F37" s="21">
        <v>80582</v>
      </c>
      <c r="G37" s="21">
        <v>98521</v>
      </c>
      <c r="H37" s="21"/>
      <c r="I37" s="21">
        <v>324</v>
      </c>
      <c r="J37" s="22">
        <f t="shared" si="1"/>
        <v>0</v>
      </c>
      <c r="K37" s="21"/>
      <c r="L37" s="21"/>
      <c r="M37" s="21"/>
      <c r="N37" s="21"/>
      <c r="O37" s="21"/>
      <c r="P37" s="22">
        <f t="shared" si="2"/>
        <v>0</v>
      </c>
      <c r="Q37" s="22">
        <f t="shared" si="3"/>
        <v>0</v>
      </c>
      <c r="R37" s="23"/>
      <c r="S37" s="23"/>
      <c r="T37" s="23"/>
      <c r="U37" s="21"/>
      <c r="V37" s="21"/>
      <c r="W37" s="24"/>
      <c r="X37" s="21"/>
      <c r="Y37" s="21"/>
      <c r="Z37" s="22">
        <f t="shared" ref="Z37:Z62" si="8">+AA37+AB37+AC37+AD37+AE37+AF37+AG37+AH37+AI37+AJ37</f>
        <v>0</v>
      </c>
      <c r="AA37" s="21"/>
      <c r="AB37" s="25"/>
      <c r="AC37" s="21"/>
      <c r="AD37" s="21"/>
      <c r="AE37" s="21"/>
      <c r="AF37" s="21"/>
      <c r="AG37" s="21"/>
      <c r="AH37" s="21"/>
      <c r="AI37" s="21"/>
      <c r="AJ37" s="21"/>
      <c r="AK37" s="22">
        <f t="shared" si="4"/>
        <v>0</v>
      </c>
      <c r="AL37" s="21"/>
      <c r="AM37" s="21"/>
      <c r="AN37" s="21"/>
      <c r="AO37" s="21"/>
      <c r="AP37" s="21"/>
      <c r="AQ37" s="21"/>
      <c r="AR37" s="26">
        <f t="shared" si="5"/>
        <v>91105</v>
      </c>
      <c r="AS37" s="24">
        <v>4065</v>
      </c>
      <c r="AT37" s="24">
        <v>7990</v>
      </c>
      <c r="AU37" s="24">
        <v>52020</v>
      </c>
      <c r="AV37" s="24">
        <v>7945</v>
      </c>
      <c r="AW37" s="24">
        <v>19085</v>
      </c>
      <c r="AX37" s="24"/>
      <c r="AY37" s="26">
        <f t="shared" ref="AY37:AY62" si="9">+D37+J37+P37+Z37+AK37+AR37</f>
        <v>968988</v>
      </c>
    </row>
    <row r="38" spans="1:51" s="4" customFormat="1" ht="15.6">
      <c r="A38" s="19">
        <v>31</v>
      </c>
      <c r="B38" s="19">
        <v>4548</v>
      </c>
      <c r="C38" s="41" t="s">
        <v>116</v>
      </c>
      <c r="D38" s="20">
        <f t="shared" si="7"/>
        <v>719829</v>
      </c>
      <c r="E38" s="21">
        <v>564782</v>
      </c>
      <c r="F38" s="21">
        <v>57609</v>
      </c>
      <c r="G38" s="21">
        <v>96662</v>
      </c>
      <c r="H38" s="21"/>
      <c r="I38" s="21">
        <v>776</v>
      </c>
      <c r="J38" s="22">
        <f t="shared" si="1"/>
        <v>748762</v>
      </c>
      <c r="K38" s="21">
        <v>574272</v>
      </c>
      <c r="L38" s="21">
        <v>174490</v>
      </c>
      <c r="M38" s="21"/>
      <c r="N38" s="21"/>
      <c r="O38" s="21"/>
      <c r="P38" s="22">
        <f t="shared" si="2"/>
        <v>0</v>
      </c>
      <c r="Q38" s="22">
        <f t="shared" si="3"/>
        <v>0</v>
      </c>
      <c r="R38" s="23"/>
      <c r="S38" s="23"/>
      <c r="T38" s="23"/>
      <c r="U38" s="21"/>
      <c r="V38" s="21"/>
      <c r="W38" s="24"/>
      <c r="X38" s="21"/>
      <c r="Y38" s="21"/>
      <c r="Z38" s="22">
        <f t="shared" si="8"/>
        <v>0</v>
      </c>
      <c r="AA38" s="21"/>
      <c r="AB38" s="25"/>
      <c r="AC38" s="21"/>
      <c r="AD38" s="21"/>
      <c r="AE38" s="21"/>
      <c r="AF38" s="21"/>
      <c r="AG38" s="21"/>
      <c r="AH38" s="21"/>
      <c r="AI38" s="21"/>
      <c r="AJ38" s="21"/>
      <c r="AK38" s="22">
        <f t="shared" si="4"/>
        <v>0</v>
      </c>
      <c r="AL38" s="21"/>
      <c r="AM38" s="21"/>
      <c r="AN38" s="21"/>
      <c r="AO38" s="21"/>
      <c r="AP38" s="21"/>
      <c r="AQ38" s="21"/>
      <c r="AR38" s="26">
        <f t="shared" si="5"/>
        <v>52044</v>
      </c>
      <c r="AS38" s="24">
        <v>3079</v>
      </c>
      <c r="AT38" s="24">
        <v>3178</v>
      </c>
      <c r="AU38" s="24">
        <v>26184</v>
      </c>
      <c r="AV38" s="24">
        <v>5838</v>
      </c>
      <c r="AW38" s="24">
        <v>13765</v>
      </c>
      <c r="AX38" s="24"/>
      <c r="AY38" s="26">
        <f t="shared" si="9"/>
        <v>1520635</v>
      </c>
    </row>
    <row r="39" spans="1:51" s="4" customFormat="1" ht="15.6">
      <c r="A39" s="19">
        <v>32</v>
      </c>
      <c r="B39" s="19">
        <v>4549</v>
      </c>
      <c r="C39" s="41" t="s">
        <v>117</v>
      </c>
      <c r="D39" s="20">
        <f t="shared" si="7"/>
        <v>1181821</v>
      </c>
      <c r="E39" s="21">
        <v>898529</v>
      </c>
      <c r="F39" s="21">
        <v>100825</v>
      </c>
      <c r="G39" s="21">
        <v>182467</v>
      </c>
      <c r="H39" s="21"/>
      <c r="I39" s="21"/>
      <c r="J39" s="22">
        <f t="shared" si="1"/>
        <v>367018</v>
      </c>
      <c r="K39" s="21"/>
      <c r="L39" s="21">
        <v>367018</v>
      </c>
      <c r="M39" s="21"/>
      <c r="N39" s="21"/>
      <c r="O39" s="21"/>
      <c r="P39" s="22">
        <f t="shared" si="2"/>
        <v>0</v>
      </c>
      <c r="Q39" s="22">
        <f t="shared" si="3"/>
        <v>0</v>
      </c>
      <c r="R39" s="23"/>
      <c r="S39" s="23"/>
      <c r="T39" s="23"/>
      <c r="U39" s="21"/>
      <c r="V39" s="21"/>
      <c r="W39" s="24"/>
      <c r="X39" s="21"/>
      <c r="Y39" s="21"/>
      <c r="Z39" s="22">
        <f t="shared" si="8"/>
        <v>0</v>
      </c>
      <c r="AA39" s="21"/>
      <c r="AB39" s="25"/>
      <c r="AC39" s="21"/>
      <c r="AD39" s="21"/>
      <c r="AE39" s="21"/>
      <c r="AF39" s="21"/>
      <c r="AG39" s="21"/>
      <c r="AH39" s="21"/>
      <c r="AI39" s="21"/>
      <c r="AJ39" s="21"/>
      <c r="AK39" s="22">
        <f t="shared" si="4"/>
        <v>0</v>
      </c>
      <c r="AL39" s="21"/>
      <c r="AM39" s="21"/>
      <c r="AN39" s="21"/>
      <c r="AO39" s="21"/>
      <c r="AP39" s="21"/>
      <c r="AQ39" s="21"/>
      <c r="AR39" s="26">
        <f t="shared" si="5"/>
        <v>90412</v>
      </c>
      <c r="AS39" s="24">
        <v>4879</v>
      </c>
      <c r="AT39" s="24">
        <v>6046</v>
      </c>
      <c r="AU39" s="24">
        <v>48318</v>
      </c>
      <c r="AV39" s="24">
        <v>8494</v>
      </c>
      <c r="AW39" s="24">
        <v>22675</v>
      </c>
      <c r="AX39" s="24"/>
      <c r="AY39" s="26">
        <f t="shared" si="9"/>
        <v>1639251</v>
      </c>
    </row>
    <row r="40" spans="1:51" s="4" customFormat="1" ht="15.6">
      <c r="A40" s="19">
        <v>33</v>
      </c>
      <c r="B40" s="19">
        <v>4593</v>
      </c>
      <c r="C40" s="41" t="s">
        <v>118</v>
      </c>
      <c r="D40" s="20">
        <f t="shared" si="7"/>
        <v>682135</v>
      </c>
      <c r="E40" s="21">
        <v>561901</v>
      </c>
      <c r="F40" s="21">
        <v>61010</v>
      </c>
      <c r="G40" s="21">
        <v>57788</v>
      </c>
      <c r="H40" s="21"/>
      <c r="I40" s="21">
        <v>1436</v>
      </c>
      <c r="J40" s="22">
        <f t="shared" si="1"/>
        <v>256433</v>
      </c>
      <c r="K40" s="21"/>
      <c r="L40" s="21">
        <v>256433</v>
      </c>
      <c r="M40" s="21"/>
      <c r="N40" s="21"/>
      <c r="O40" s="21"/>
      <c r="P40" s="22">
        <f t="shared" si="2"/>
        <v>0</v>
      </c>
      <c r="Q40" s="22">
        <f t="shared" si="3"/>
        <v>0</v>
      </c>
      <c r="R40" s="23"/>
      <c r="S40" s="23"/>
      <c r="T40" s="23"/>
      <c r="U40" s="21"/>
      <c r="V40" s="21"/>
      <c r="W40" s="24"/>
      <c r="X40" s="21"/>
      <c r="Y40" s="21"/>
      <c r="Z40" s="22">
        <f t="shared" si="8"/>
        <v>0</v>
      </c>
      <c r="AA40" s="21"/>
      <c r="AB40" s="25"/>
      <c r="AC40" s="21"/>
      <c r="AD40" s="21"/>
      <c r="AE40" s="21"/>
      <c r="AF40" s="21"/>
      <c r="AG40" s="21"/>
      <c r="AH40" s="21"/>
      <c r="AI40" s="21"/>
      <c r="AJ40" s="21"/>
      <c r="AK40" s="22">
        <f t="shared" si="4"/>
        <v>0</v>
      </c>
      <c r="AL40" s="21"/>
      <c r="AM40" s="21"/>
      <c r="AN40" s="21"/>
      <c r="AO40" s="21"/>
      <c r="AP40" s="21"/>
      <c r="AQ40" s="21"/>
      <c r="AR40" s="26">
        <f t="shared" si="5"/>
        <v>58946</v>
      </c>
      <c r="AS40" s="24">
        <v>1929</v>
      </c>
      <c r="AT40" s="24">
        <v>4152</v>
      </c>
      <c r="AU40" s="24">
        <v>35915</v>
      </c>
      <c r="AV40" s="24">
        <v>3506</v>
      </c>
      <c r="AW40" s="24">
        <v>13444</v>
      </c>
      <c r="AX40" s="24"/>
      <c r="AY40" s="26">
        <f t="shared" si="9"/>
        <v>997514</v>
      </c>
    </row>
    <row r="41" spans="1:51" s="4" customFormat="1" ht="15.6">
      <c r="A41" s="19">
        <v>34</v>
      </c>
      <c r="B41" s="19">
        <v>4594</v>
      </c>
      <c r="C41" s="41" t="s">
        <v>119</v>
      </c>
      <c r="D41" s="20">
        <f t="shared" si="7"/>
        <v>260209</v>
      </c>
      <c r="E41" s="21">
        <v>213258</v>
      </c>
      <c r="F41" s="21">
        <v>27732</v>
      </c>
      <c r="G41" s="21">
        <v>18630</v>
      </c>
      <c r="H41" s="21"/>
      <c r="I41" s="21">
        <v>589</v>
      </c>
      <c r="J41" s="22">
        <f t="shared" si="1"/>
        <v>106390</v>
      </c>
      <c r="K41" s="21"/>
      <c r="L41" s="21">
        <v>106390</v>
      </c>
      <c r="M41" s="21"/>
      <c r="N41" s="21"/>
      <c r="O41" s="21"/>
      <c r="P41" s="22">
        <f t="shared" si="2"/>
        <v>0</v>
      </c>
      <c r="Q41" s="22">
        <f t="shared" si="3"/>
        <v>0</v>
      </c>
      <c r="R41" s="23"/>
      <c r="S41" s="23"/>
      <c r="T41" s="23"/>
      <c r="U41" s="21"/>
      <c r="V41" s="21"/>
      <c r="W41" s="24"/>
      <c r="X41" s="21"/>
      <c r="Y41" s="21"/>
      <c r="Z41" s="22">
        <f t="shared" si="8"/>
        <v>0</v>
      </c>
      <c r="AA41" s="21"/>
      <c r="AB41" s="25"/>
      <c r="AC41" s="21"/>
      <c r="AD41" s="21"/>
      <c r="AE41" s="21"/>
      <c r="AF41" s="21"/>
      <c r="AG41" s="21"/>
      <c r="AH41" s="21"/>
      <c r="AI41" s="21"/>
      <c r="AJ41" s="21"/>
      <c r="AK41" s="22">
        <f t="shared" si="4"/>
        <v>0</v>
      </c>
      <c r="AL41" s="21"/>
      <c r="AM41" s="21"/>
      <c r="AN41" s="21"/>
      <c r="AO41" s="21"/>
      <c r="AP41" s="21"/>
      <c r="AQ41" s="21"/>
      <c r="AR41" s="26">
        <f t="shared" si="5"/>
        <v>21630</v>
      </c>
      <c r="AS41" s="24">
        <v>935</v>
      </c>
      <c r="AT41" s="24">
        <v>1438</v>
      </c>
      <c r="AU41" s="24">
        <v>13559</v>
      </c>
      <c r="AV41" s="24">
        <v>2236</v>
      </c>
      <c r="AW41" s="24">
        <v>3462</v>
      </c>
      <c r="AX41" s="24"/>
      <c r="AY41" s="26">
        <f t="shared" si="9"/>
        <v>388229</v>
      </c>
    </row>
    <row r="42" spans="1:51" s="4" customFormat="1" ht="15.6">
      <c r="A42" s="19">
        <v>35</v>
      </c>
      <c r="B42" s="19">
        <v>4626</v>
      </c>
      <c r="C42" s="41" t="s">
        <v>78</v>
      </c>
      <c r="D42" s="20">
        <f t="shared" si="7"/>
        <v>0</v>
      </c>
      <c r="E42" s="21"/>
      <c r="F42" s="21"/>
      <c r="G42" s="21"/>
      <c r="H42" s="21"/>
      <c r="I42" s="21"/>
      <c r="J42" s="22">
        <f t="shared" si="1"/>
        <v>0</v>
      </c>
      <c r="K42" s="21"/>
      <c r="L42" s="21"/>
      <c r="M42" s="21"/>
      <c r="N42" s="21"/>
      <c r="O42" s="21"/>
      <c r="P42" s="22">
        <f t="shared" si="2"/>
        <v>12031</v>
      </c>
      <c r="Q42" s="22">
        <f t="shared" si="3"/>
        <v>12031</v>
      </c>
      <c r="R42" s="23">
        <v>4808</v>
      </c>
      <c r="S42" s="23">
        <v>7223</v>
      </c>
      <c r="T42" s="23"/>
      <c r="U42" s="21"/>
      <c r="V42" s="21"/>
      <c r="W42" s="24"/>
      <c r="X42" s="21"/>
      <c r="Y42" s="21"/>
      <c r="Z42" s="22">
        <f t="shared" si="8"/>
        <v>0</v>
      </c>
      <c r="AA42" s="21"/>
      <c r="AB42" s="25"/>
      <c r="AC42" s="21"/>
      <c r="AD42" s="21"/>
      <c r="AE42" s="21"/>
      <c r="AF42" s="21"/>
      <c r="AG42" s="21"/>
      <c r="AH42" s="21"/>
      <c r="AI42" s="21"/>
      <c r="AJ42" s="21"/>
      <c r="AK42" s="22">
        <f t="shared" si="4"/>
        <v>0</v>
      </c>
      <c r="AL42" s="21"/>
      <c r="AM42" s="21"/>
      <c r="AN42" s="21"/>
      <c r="AO42" s="21"/>
      <c r="AP42" s="21"/>
      <c r="AQ42" s="21"/>
      <c r="AR42" s="26">
        <f t="shared" si="5"/>
        <v>0</v>
      </c>
      <c r="AS42" s="24"/>
      <c r="AT42" s="24"/>
      <c r="AU42" s="24"/>
      <c r="AV42" s="24"/>
      <c r="AW42" s="24"/>
      <c r="AX42" s="24"/>
      <c r="AY42" s="26">
        <f>+D42+J42+P42+Z42+AK42+AR42</f>
        <v>12031</v>
      </c>
    </row>
    <row r="43" spans="1:51" s="4" customFormat="1" ht="15.6">
      <c r="A43" s="19">
        <v>36</v>
      </c>
      <c r="B43" s="19">
        <v>4641</v>
      </c>
      <c r="C43" s="41" t="s">
        <v>120</v>
      </c>
      <c r="D43" s="20">
        <f t="shared" si="7"/>
        <v>430168</v>
      </c>
      <c r="E43" s="21">
        <v>322456</v>
      </c>
      <c r="F43" s="21">
        <v>45450</v>
      </c>
      <c r="G43" s="21">
        <v>61725</v>
      </c>
      <c r="H43" s="21"/>
      <c r="I43" s="21">
        <v>537</v>
      </c>
      <c r="J43" s="22">
        <f t="shared" si="1"/>
        <v>248333</v>
      </c>
      <c r="K43" s="21"/>
      <c r="L43" s="21">
        <v>248333</v>
      </c>
      <c r="M43" s="21"/>
      <c r="N43" s="21"/>
      <c r="O43" s="21"/>
      <c r="P43" s="22">
        <f t="shared" si="2"/>
        <v>0</v>
      </c>
      <c r="Q43" s="22">
        <f t="shared" si="3"/>
        <v>0</v>
      </c>
      <c r="R43" s="23"/>
      <c r="S43" s="23"/>
      <c r="T43" s="23"/>
      <c r="U43" s="21"/>
      <c r="V43" s="21"/>
      <c r="W43" s="24"/>
      <c r="X43" s="21"/>
      <c r="Y43" s="21"/>
      <c r="Z43" s="22">
        <f t="shared" si="8"/>
        <v>0</v>
      </c>
      <c r="AA43" s="21"/>
      <c r="AB43" s="25"/>
      <c r="AC43" s="21"/>
      <c r="AD43" s="21"/>
      <c r="AE43" s="21"/>
      <c r="AF43" s="21"/>
      <c r="AG43" s="21"/>
      <c r="AH43" s="21"/>
      <c r="AI43" s="21"/>
      <c r="AJ43" s="21"/>
      <c r="AK43" s="22">
        <f t="shared" si="4"/>
        <v>0</v>
      </c>
      <c r="AL43" s="21"/>
      <c r="AM43" s="21"/>
      <c r="AN43" s="21"/>
      <c r="AO43" s="21"/>
      <c r="AP43" s="21"/>
      <c r="AQ43" s="21"/>
      <c r="AR43" s="26">
        <f t="shared" si="5"/>
        <v>49146</v>
      </c>
      <c r="AS43" s="24">
        <v>2056</v>
      </c>
      <c r="AT43" s="24">
        <v>3516</v>
      </c>
      <c r="AU43" s="24">
        <v>28943</v>
      </c>
      <c r="AV43" s="24">
        <v>4494</v>
      </c>
      <c r="AW43" s="24">
        <v>10137</v>
      </c>
      <c r="AX43" s="24"/>
      <c r="AY43" s="26">
        <f t="shared" si="9"/>
        <v>727647</v>
      </c>
    </row>
    <row r="44" spans="1:51" s="4" customFormat="1" ht="15.6">
      <c r="A44" s="19">
        <v>37</v>
      </c>
      <c r="B44" s="19">
        <v>4659</v>
      </c>
      <c r="C44" s="41" t="s">
        <v>121</v>
      </c>
      <c r="D44" s="20">
        <f t="shared" si="7"/>
        <v>768613</v>
      </c>
      <c r="E44" s="21">
        <v>580986</v>
      </c>
      <c r="F44" s="21">
        <v>72776</v>
      </c>
      <c r="G44" s="21">
        <v>114224</v>
      </c>
      <c r="H44" s="21"/>
      <c r="I44" s="21">
        <v>627</v>
      </c>
      <c r="J44" s="22">
        <f t="shared" si="1"/>
        <v>0</v>
      </c>
      <c r="K44" s="21"/>
      <c r="L44" s="21"/>
      <c r="M44" s="21"/>
      <c r="N44" s="21"/>
      <c r="O44" s="21"/>
      <c r="P44" s="22">
        <f t="shared" si="2"/>
        <v>27087</v>
      </c>
      <c r="Q44" s="22">
        <f t="shared" si="3"/>
        <v>27087</v>
      </c>
      <c r="R44" s="23">
        <v>2649</v>
      </c>
      <c r="S44" s="23">
        <v>24438</v>
      </c>
      <c r="T44" s="23"/>
      <c r="U44" s="21"/>
      <c r="V44" s="21"/>
      <c r="W44" s="24"/>
      <c r="X44" s="21"/>
      <c r="Y44" s="21"/>
      <c r="Z44" s="22">
        <f t="shared" si="8"/>
        <v>0</v>
      </c>
      <c r="AA44" s="21"/>
      <c r="AB44" s="25"/>
      <c r="AC44" s="21"/>
      <c r="AD44" s="21"/>
      <c r="AE44" s="21"/>
      <c r="AF44" s="21"/>
      <c r="AG44" s="21"/>
      <c r="AH44" s="21"/>
      <c r="AI44" s="21"/>
      <c r="AJ44" s="21"/>
      <c r="AK44" s="22">
        <f t="shared" si="4"/>
        <v>0</v>
      </c>
      <c r="AL44" s="21"/>
      <c r="AM44" s="21"/>
      <c r="AN44" s="21"/>
      <c r="AO44" s="21"/>
      <c r="AP44" s="21"/>
      <c r="AQ44" s="21"/>
      <c r="AR44" s="26">
        <f t="shared" si="5"/>
        <v>75077</v>
      </c>
      <c r="AS44" s="24">
        <v>2513</v>
      </c>
      <c r="AT44" s="24">
        <v>6481</v>
      </c>
      <c r="AU44" s="24">
        <v>45344</v>
      </c>
      <c r="AV44" s="24">
        <v>4719</v>
      </c>
      <c r="AW44" s="24">
        <v>16020</v>
      </c>
      <c r="AX44" s="24"/>
      <c r="AY44" s="26">
        <f t="shared" si="9"/>
        <v>870777</v>
      </c>
    </row>
    <row r="45" spans="1:51" s="4" customFormat="1" ht="15.6">
      <c r="A45" s="19">
        <v>38</v>
      </c>
      <c r="B45" s="19">
        <v>4670</v>
      </c>
      <c r="C45" s="41" t="s">
        <v>122</v>
      </c>
      <c r="D45" s="20">
        <f t="shared" si="7"/>
        <v>385267</v>
      </c>
      <c r="E45" s="21">
        <v>302880</v>
      </c>
      <c r="F45" s="21">
        <v>30177</v>
      </c>
      <c r="G45" s="21">
        <v>51759</v>
      </c>
      <c r="H45" s="21"/>
      <c r="I45" s="21">
        <v>451</v>
      </c>
      <c r="J45" s="22">
        <f t="shared" si="1"/>
        <v>0</v>
      </c>
      <c r="K45" s="21"/>
      <c r="L45" s="21"/>
      <c r="M45" s="21"/>
      <c r="N45" s="21"/>
      <c r="O45" s="21"/>
      <c r="P45" s="22">
        <f t="shared" si="2"/>
        <v>0</v>
      </c>
      <c r="Q45" s="22">
        <f t="shared" si="3"/>
        <v>0</v>
      </c>
      <c r="R45" s="23"/>
      <c r="S45" s="23"/>
      <c r="T45" s="23"/>
      <c r="U45" s="21"/>
      <c r="V45" s="21"/>
      <c r="W45" s="24"/>
      <c r="X45" s="21"/>
      <c r="Y45" s="21"/>
      <c r="Z45" s="22">
        <f t="shared" si="8"/>
        <v>0</v>
      </c>
      <c r="AA45" s="21"/>
      <c r="AB45" s="25"/>
      <c r="AC45" s="21"/>
      <c r="AD45" s="21"/>
      <c r="AE45" s="21"/>
      <c r="AF45" s="21"/>
      <c r="AG45" s="21"/>
      <c r="AH45" s="21"/>
      <c r="AI45" s="21"/>
      <c r="AJ45" s="21"/>
      <c r="AK45" s="22">
        <f t="shared" si="4"/>
        <v>0</v>
      </c>
      <c r="AL45" s="21"/>
      <c r="AM45" s="21"/>
      <c r="AN45" s="21"/>
      <c r="AO45" s="21"/>
      <c r="AP45" s="21"/>
      <c r="AQ45" s="21"/>
      <c r="AR45" s="26">
        <f t="shared" si="5"/>
        <v>33490</v>
      </c>
      <c r="AS45" s="24">
        <v>1623</v>
      </c>
      <c r="AT45" s="24">
        <v>2575</v>
      </c>
      <c r="AU45" s="24">
        <v>21156</v>
      </c>
      <c r="AV45" s="24">
        <v>2111</v>
      </c>
      <c r="AW45" s="24">
        <v>6025</v>
      </c>
      <c r="AX45" s="24"/>
      <c r="AY45" s="26">
        <f t="shared" si="9"/>
        <v>418757</v>
      </c>
    </row>
    <row r="46" spans="1:51" s="4" customFormat="1" ht="15.6">
      <c r="A46" s="19">
        <v>39</v>
      </c>
      <c r="B46" s="19">
        <v>4686</v>
      </c>
      <c r="C46" s="41" t="s">
        <v>123</v>
      </c>
      <c r="D46" s="20">
        <f t="shared" si="7"/>
        <v>306974</v>
      </c>
      <c r="E46" s="21">
        <v>262820</v>
      </c>
      <c r="F46" s="21">
        <v>15121</v>
      </c>
      <c r="G46" s="21"/>
      <c r="H46" s="21">
        <v>29033</v>
      </c>
      <c r="I46" s="21"/>
      <c r="J46" s="22">
        <f t="shared" si="1"/>
        <v>0</v>
      </c>
      <c r="K46" s="21"/>
      <c r="L46" s="21"/>
      <c r="M46" s="21"/>
      <c r="N46" s="21"/>
      <c r="O46" s="21"/>
      <c r="P46" s="22">
        <f t="shared" si="2"/>
        <v>0</v>
      </c>
      <c r="Q46" s="22">
        <f t="shared" si="3"/>
        <v>0</v>
      </c>
      <c r="R46" s="23"/>
      <c r="S46" s="23"/>
      <c r="T46" s="23"/>
      <c r="U46" s="21"/>
      <c r="V46" s="21"/>
      <c r="W46" s="24"/>
      <c r="X46" s="21"/>
      <c r="Y46" s="21"/>
      <c r="Z46" s="22">
        <f t="shared" si="8"/>
        <v>0</v>
      </c>
      <c r="AA46" s="21"/>
      <c r="AB46" s="25"/>
      <c r="AC46" s="21"/>
      <c r="AD46" s="21"/>
      <c r="AE46" s="21"/>
      <c r="AF46" s="21"/>
      <c r="AG46" s="21"/>
      <c r="AH46" s="21"/>
      <c r="AI46" s="21"/>
      <c r="AJ46" s="21"/>
      <c r="AK46" s="22">
        <f t="shared" si="4"/>
        <v>0</v>
      </c>
      <c r="AL46" s="21"/>
      <c r="AM46" s="21"/>
      <c r="AN46" s="21"/>
      <c r="AO46" s="21"/>
      <c r="AP46" s="21"/>
      <c r="AQ46" s="21"/>
      <c r="AR46" s="26">
        <f t="shared" si="5"/>
        <v>0</v>
      </c>
      <c r="AS46" s="24"/>
      <c r="AT46" s="24"/>
      <c r="AU46" s="24"/>
      <c r="AV46" s="24"/>
      <c r="AW46" s="24"/>
      <c r="AX46" s="24"/>
      <c r="AY46" s="26">
        <f t="shared" si="9"/>
        <v>306974</v>
      </c>
    </row>
    <row r="47" spans="1:51" s="4" customFormat="1" ht="15.6">
      <c r="A47" s="19">
        <v>40</v>
      </c>
      <c r="B47" s="19">
        <v>4705</v>
      </c>
      <c r="C47" s="41" t="s">
        <v>124</v>
      </c>
      <c r="D47" s="20">
        <f t="shared" si="7"/>
        <v>567095</v>
      </c>
      <c r="E47" s="21">
        <v>487195</v>
      </c>
      <c r="F47" s="21">
        <v>41461</v>
      </c>
      <c r="G47" s="21">
        <v>38439</v>
      </c>
      <c r="H47" s="21"/>
      <c r="I47" s="21"/>
      <c r="J47" s="22">
        <f t="shared" si="1"/>
        <v>0</v>
      </c>
      <c r="K47" s="21"/>
      <c r="L47" s="21"/>
      <c r="M47" s="21"/>
      <c r="N47" s="21"/>
      <c r="O47" s="21"/>
      <c r="P47" s="22">
        <f t="shared" si="2"/>
        <v>1303</v>
      </c>
      <c r="Q47" s="22">
        <f t="shared" si="3"/>
        <v>1303</v>
      </c>
      <c r="R47" s="23"/>
      <c r="S47" s="23">
        <v>1303</v>
      </c>
      <c r="T47" s="23"/>
      <c r="U47" s="21"/>
      <c r="V47" s="21"/>
      <c r="W47" s="24"/>
      <c r="X47" s="21"/>
      <c r="Y47" s="21"/>
      <c r="Z47" s="22">
        <f t="shared" si="8"/>
        <v>0</v>
      </c>
      <c r="AA47" s="21"/>
      <c r="AB47" s="25"/>
      <c r="AC47" s="21"/>
      <c r="AD47" s="21"/>
      <c r="AE47" s="21"/>
      <c r="AF47" s="21"/>
      <c r="AG47" s="21"/>
      <c r="AH47" s="21"/>
      <c r="AI47" s="21"/>
      <c r="AJ47" s="21"/>
      <c r="AK47" s="22">
        <f t="shared" si="4"/>
        <v>0</v>
      </c>
      <c r="AL47" s="21"/>
      <c r="AM47" s="21"/>
      <c r="AN47" s="21"/>
      <c r="AO47" s="21"/>
      <c r="AP47" s="21"/>
      <c r="AQ47" s="21"/>
      <c r="AR47" s="26">
        <f t="shared" si="5"/>
        <v>38784</v>
      </c>
      <c r="AS47" s="24">
        <v>2813</v>
      </c>
      <c r="AT47" s="24">
        <v>2617</v>
      </c>
      <c r="AU47" s="24">
        <v>22515</v>
      </c>
      <c r="AV47" s="24">
        <v>2105</v>
      </c>
      <c r="AW47" s="24">
        <v>8734</v>
      </c>
      <c r="AX47" s="24"/>
      <c r="AY47" s="26">
        <f t="shared" si="9"/>
        <v>607182</v>
      </c>
    </row>
    <row r="48" spans="1:51" s="4" customFormat="1" ht="15.6">
      <c r="A48" s="19">
        <v>41</v>
      </c>
      <c r="B48" s="19">
        <v>6175</v>
      </c>
      <c r="C48" s="41" t="s">
        <v>83</v>
      </c>
      <c r="D48" s="20">
        <f t="shared" si="7"/>
        <v>0</v>
      </c>
      <c r="E48" s="21"/>
      <c r="F48" s="21"/>
      <c r="G48" s="21"/>
      <c r="H48" s="21"/>
      <c r="I48" s="21"/>
      <c r="J48" s="22">
        <f t="shared" si="1"/>
        <v>0</v>
      </c>
      <c r="K48" s="21"/>
      <c r="L48" s="21"/>
      <c r="M48" s="21"/>
      <c r="N48" s="21"/>
      <c r="O48" s="21"/>
      <c r="P48" s="22">
        <f t="shared" si="2"/>
        <v>95097</v>
      </c>
      <c r="Q48" s="22">
        <f t="shared" si="3"/>
        <v>95097</v>
      </c>
      <c r="R48" s="23">
        <v>95097</v>
      </c>
      <c r="S48" s="23"/>
      <c r="T48" s="23"/>
      <c r="U48" s="21"/>
      <c r="V48" s="21"/>
      <c r="W48" s="24"/>
      <c r="X48" s="21"/>
      <c r="Y48" s="21"/>
      <c r="Z48" s="22">
        <f t="shared" si="8"/>
        <v>0</v>
      </c>
      <c r="AA48" s="21"/>
      <c r="AB48" s="25"/>
      <c r="AC48" s="21"/>
      <c r="AD48" s="21"/>
      <c r="AE48" s="21"/>
      <c r="AF48" s="21"/>
      <c r="AG48" s="21"/>
      <c r="AH48" s="21"/>
      <c r="AI48" s="21"/>
      <c r="AJ48" s="21"/>
      <c r="AK48" s="22">
        <f t="shared" si="4"/>
        <v>0</v>
      </c>
      <c r="AL48" s="21"/>
      <c r="AM48" s="21"/>
      <c r="AN48" s="21"/>
      <c r="AO48" s="21"/>
      <c r="AP48" s="21"/>
      <c r="AQ48" s="21"/>
      <c r="AR48" s="26">
        <f t="shared" si="5"/>
        <v>0</v>
      </c>
      <c r="AS48" s="24"/>
      <c r="AT48" s="24"/>
      <c r="AU48" s="24"/>
      <c r="AV48" s="24"/>
      <c r="AW48" s="24"/>
      <c r="AX48" s="24"/>
      <c r="AY48" s="26">
        <f t="shared" si="9"/>
        <v>95097</v>
      </c>
    </row>
    <row r="49" spans="1:51" s="4" customFormat="1" ht="15.6">
      <c r="A49" s="19">
        <v>42</v>
      </c>
      <c r="B49" s="19">
        <v>6517</v>
      </c>
      <c r="C49" s="41" t="s">
        <v>125</v>
      </c>
      <c r="D49" s="20">
        <f t="shared" si="7"/>
        <v>699532</v>
      </c>
      <c r="E49" s="21">
        <v>605979</v>
      </c>
      <c r="F49" s="21">
        <v>12009</v>
      </c>
      <c r="G49" s="21"/>
      <c r="H49" s="21">
        <v>81544</v>
      </c>
      <c r="I49" s="21"/>
      <c r="J49" s="22">
        <f t="shared" si="1"/>
        <v>0</v>
      </c>
      <c r="K49" s="21"/>
      <c r="L49" s="21"/>
      <c r="M49" s="21"/>
      <c r="N49" s="21"/>
      <c r="O49" s="21"/>
      <c r="P49" s="22">
        <f t="shared" si="2"/>
        <v>347328</v>
      </c>
      <c r="Q49" s="22">
        <f t="shared" si="3"/>
        <v>14950</v>
      </c>
      <c r="R49" s="23"/>
      <c r="S49" s="23">
        <v>14950</v>
      </c>
      <c r="T49" s="23"/>
      <c r="U49" s="21">
        <v>332378</v>
      </c>
      <c r="V49" s="21"/>
      <c r="W49" s="24"/>
      <c r="X49" s="21"/>
      <c r="Y49" s="21"/>
      <c r="Z49" s="22">
        <f t="shared" si="8"/>
        <v>0</v>
      </c>
      <c r="AA49" s="21"/>
      <c r="AB49" s="25"/>
      <c r="AC49" s="21"/>
      <c r="AD49" s="21"/>
      <c r="AE49" s="21"/>
      <c r="AF49" s="21"/>
      <c r="AG49" s="21"/>
      <c r="AH49" s="21"/>
      <c r="AI49" s="21"/>
      <c r="AJ49" s="21"/>
      <c r="AK49" s="22">
        <f t="shared" si="4"/>
        <v>42742</v>
      </c>
      <c r="AL49" s="21"/>
      <c r="AM49" s="21"/>
      <c r="AN49" s="21">
        <v>42742</v>
      </c>
      <c r="AO49" s="21"/>
      <c r="AP49" s="21"/>
      <c r="AQ49" s="21"/>
      <c r="AR49" s="26">
        <f t="shared" si="5"/>
        <v>0</v>
      </c>
      <c r="AS49" s="24"/>
      <c r="AT49" s="24"/>
      <c r="AU49" s="24"/>
      <c r="AV49" s="24"/>
      <c r="AW49" s="24"/>
      <c r="AX49" s="24"/>
      <c r="AY49" s="26">
        <f t="shared" si="9"/>
        <v>1089602</v>
      </c>
    </row>
    <row r="50" spans="1:51" s="4" customFormat="1" ht="15.6">
      <c r="A50" s="19">
        <v>43</v>
      </c>
      <c r="B50" s="52">
        <v>101267</v>
      </c>
      <c r="C50" s="41" t="s">
        <v>86</v>
      </c>
      <c r="D50" s="20">
        <f t="shared" si="7"/>
        <v>0</v>
      </c>
      <c r="E50" s="21"/>
      <c r="F50" s="21"/>
      <c r="G50" s="21"/>
      <c r="H50" s="21"/>
      <c r="I50" s="21"/>
      <c r="J50" s="22">
        <f t="shared" si="1"/>
        <v>0</v>
      </c>
      <c r="K50" s="21"/>
      <c r="L50" s="21"/>
      <c r="M50" s="21"/>
      <c r="N50" s="21"/>
      <c r="O50" s="21"/>
      <c r="P50" s="22">
        <f t="shared" si="2"/>
        <v>1426183</v>
      </c>
      <c r="Q50" s="22">
        <f t="shared" si="3"/>
        <v>1249814</v>
      </c>
      <c r="R50" s="23">
        <v>502560</v>
      </c>
      <c r="S50" s="23">
        <v>495180</v>
      </c>
      <c r="T50" s="23">
        <v>252074</v>
      </c>
      <c r="U50" s="21">
        <v>176268</v>
      </c>
      <c r="V50" s="21"/>
      <c r="W50" s="24"/>
      <c r="X50" s="21"/>
      <c r="Y50" s="21">
        <v>101</v>
      </c>
      <c r="Z50" s="22">
        <f t="shared" si="8"/>
        <v>0</v>
      </c>
      <c r="AA50" s="21"/>
      <c r="AB50" s="25"/>
      <c r="AC50" s="21"/>
      <c r="AD50" s="21"/>
      <c r="AE50" s="21"/>
      <c r="AF50" s="21"/>
      <c r="AG50" s="21"/>
      <c r="AH50" s="21"/>
      <c r="AI50" s="21"/>
      <c r="AJ50" s="21"/>
      <c r="AK50" s="22">
        <f t="shared" si="4"/>
        <v>727753</v>
      </c>
      <c r="AL50" s="21">
        <v>282345</v>
      </c>
      <c r="AM50" s="21"/>
      <c r="AN50" s="21"/>
      <c r="AO50" s="21"/>
      <c r="AP50" s="21">
        <v>445408</v>
      </c>
      <c r="AQ50" s="21"/>
      <c r="AR50" s="26">
        <f t="shared" si="5"/>
        <v>336032</v>
      </c>
      <c r="AS50" s="24"/>
      <c r="AT50" s="24">
        <v>160708</v>
      </c>
      <c r="AU50" s="24">
        <v>174001</v>
      </c>
      <c r="AV50" s="24">
        <v>1323</v>
      </c>
      <c r="AW50" s="24"/>
      <c r="AX50" s="24"/>
      <c r="AY50" s="26">
        <f t="shared" si="9"/>
        <v>2489968</v>
      </c>
    </row>
    <row r="51" spans="1:51" s="4" customFormat="1" ht="15.6">
      <c r="A51" s="19">
        <v>44</v>
      </c>
      <c r="B51" s="19">
        <v>6679</v>
      </c>
      <c r="C51" s="41" t="s">
        <v>87</v>
      </c>
      <c r="D51" s="20">
        <f t="shared" si="7"/>
        <v>0</v>
      </c>
      <c r="E51" s="21"/>
      <c r="F51" s="21"/>
      <c r="G51" s="21"/>
      <c r="H51" s="21"/>
      <c r="I51" s="21"/>
      <c r="J51" s="22">
        <f t="shared" si="1"/>
        <v>0</v>
      </c>
      <c r="K51" s="21"/>
      <c r="L51" s="21"/>
      <c r="M51" s="21"/>
      <c r="N51" s="21"/>
      <c r="O51" s="21"/>
      <c r="P51" s="22">
        <f t="shared" si="2"/>
        <v>120954</v>
      </c>
      <c r="Q51" s="22">
        <f t="shared" si="3"/>
        <v>120954</v>
      </c>
      <c r="R51" s="23">
        <v>65199</v>
      </c>
      <c r="S51" s="23">
        <v>55755</v>
      </c>
      <c r="T51" s="23"/>
      <c r="U51" s="21"/>
      <c r="V51" s="21"/>
      <c r="W51" s="24"/>
      <c r="X51" s="21"/>
      <c r="Y51" s="21"/>
      <c r="Z51" s="22">
        <f t="shared" si="8"/>
        <v>0</v>
      </c>
      <c r="AA51" s="21"/>
      <c r="AB51" s="25"/>
      <c r="AC51" s="21"/>
      <c r="AD51" s="21"/>
      <c r="AE51" s="21"/>
      <c r="AF51" s="21"/>
      <c r="AG51" s="21"/>
      <c r="AH51" s="21"/>
      <c r="AI51" s="21"/>
      <c r="AJ51" s="21"/>
      <c r="AK51" s="22">
        <f t="shared" si="4"/>
        <v>0</v>
      </c>
      <c r="AL51" s="21"/>
      <c r="AM51" s="21"/>
      <c r="AN51" s="21"/>
      <c r="AO51" s="21"/>
      <c r="AP51" s="21"/>
      <c r="AQ51" s="21"/>
      <c r="AR51" s="26">
        <f t="shared" si="5"/>
        <v>0</v>
      </c>
      <c r="AS51" s="24"/>
      <c r="AT51" s="24"/>
      <c r="AU51" s="24"/>
      <c r="AV51" s="24"/>
      <c r="AW51" s="24"/>
      <c r="AX51" s="24"/>
      <c r="AY51" s="26">
        <f t="shared" si="9"/>
        <v>120954</v>
      </c>
    </row>
    <row r="52" spans="1:51" s="4" customFormat="1" ht="15.6">
      <c r="A52" s="19">
        <v>45</v>
      </c>
      <c r="B52" s="19">
        <v>6799</v>
      </c>
      <c r="C52" s="41" t="s">
        <v>65</v>
      </c>
      <c r="D52" s="20">
        <f t="shared" si="7"/>
        <v>0</v>
      </c>
      <c r="E52" s="21"/>
      <c r="F52" s="21"/>
      <c r="G52" s="21"/>
      <c r="H52" s="21"/>
      <c r="I52" s="21"/>
      <c r="J52" s="22">
        <f t="shared" si="1"/>
        <v>0</v>
      </c>
      <c r="K52" s="21"/>
      <c r="L52" s="21"/>
      <c r="M52" s="21"/>
      <c r="N52" s="21"/>
      <c r="O52" s="21"/>
      <c r="P52" s="22">
        <f t="shared" si="2"/>
        <v>13738</v>
      </c>
      <c r="Q52" s="22">
        <f t="shared" si="3"/>
        <v>13738</v>
      </c>
      <c r="R52" s="23">
        <v>13738</v>
      </c>
      <c r="S52" s="23"/>
      <c r="T52" s="23"/>
      <c r="U52" s="21"/>
      <c r="V52" s="21"/>
      <c r="W52" s="24"/>
      <c r="X52" s="21"/>
      <c r="Y52" s="21"/>
      <c r="Z52" s="22">
        <f t="shared" si="8"/>
        <v>0</v>
      </c>
      <c r="AA52" s="21"/>
      <c r="AB52" s="25"/>
      <c r="AC52" s="21"/>
      <c r="AD52" s="21"/>
      <c r="AE52" s="21"/>
      <c r="AF52" s="21"/>
      <c r="AG52" s="21"/>
      <c r="AH52" s="21"/>
      <c r="AI52" s="21"/>
      <c r="AJ52" s="21"/>
      <c r="AK52" s="22">
        <f t="shared" si="4"/>
        <v>0</v>
      </c>
      <c r="AL52" s="21"/>
      <c r="AM52" s="21"/>
      <c r="AN52" s="21"/>
      <c r="AO52" s="21"/>
      <c r="AP52" s="21"/>
      <c r="AQ52" s="21"/>
      <c r="AR52" s="26">
        <f t="shared" si="5"/>
        <v>0</v>
      </c>
      <c r="AS52" s="24"/>
      <c r="AT52" s="24"/>
      <c r="AU52" s="24"/>
      <c r="AV52" s="24"/>
      <c r="AW52" s="24"/>
      <c r="AX52" s="24"/>
      <c r="AY52" s="26">
        <f t="shared" si="9"/>
        <v>13738</v>
      </c>
    </row>
    <row r="53" spans="1:51" s="4" customFormat="1" ht="15.6">
      <c r="A53" s="19">
        <v>46</v>
      </c>
      <c r="B53" s="19">
        <v>7041</v>
      </c>
      <c r="C53" s="41" t="s">
        <v>126</v>
      </c>
      <c r="D53" s="20">
        <f t="shared" si="7"/>
        <v>1237000</v>
      </c>
      <c r="E53" s="21">
        <v>1034815</v>
      </c>
      <c r="F53" s="21">
        <v>123346</v>
      </c>
      <c r="G53" s="21">
        <v>77280</v>
      </c>
      <c r="H53" s="21"/>
      <c r="I53" s="21">
        <v>1559</v>
      </c>
      <c r="J53" s="22">
        <f t="shared" si="1"/>
        <v>0</v>
      </c>
      <c r="K53" s="21"/>
      <c r="L53" s="21"/>
      <c r="M53" s="21"/>
      <c r="N53" s="21"/>
      <c r="O53" s="21"/>
      <c r="P53" s="22">
        <f t="shared" si="2"/>
        <v>0</v>
      </c>
      <c r="Q53" s="22">
        <f t="shared" si="3"/>
        <v>0</v>
      </c>
      <c r="R53" s="23"/>
      <c r="S53" s="23"/>
      <c r="T53" s="23"/>
      <c r="U53" s="21"/>
      <c r="V53" s="21"/>
      <c r="W53" s="24"/>
      <c r="X53" s="21"/>
      <c r="Y53" s="21"/>
      <c r="Z53" s="22">
        <f t="shared" si="8"/>
        <v>0</v>
      </c>
      <c r="AA53" s="21"/>
      <c r="AB53" s="25"/>
      <c r="AC53" s="21"/>
      <c r="AD53" s="21"/>
      <c r="AE53" s="21"/>
      <c r="AF53" s="21"/>
      <c r="AG53" s="21"/>
      <c r="AH53" s="21"/>
      <c r="AI53" s="21"/>
      <c r="AJ53" s="21"/>
      <c r="AK53" s="22">
        <f t="shared" si="4"/>
        <v>0</v>
      </c>
      <c r="AL53" s="21"/>
      <c r="AM53" s="21"/>
      <c r="AN53" s="21"/>
      <c r="AO53" s="21"/>
      <c r="AP53" s="21"/>
      <c r="AQ53" s="21"/>
      <c r="AR53" s="26">
        <f t="shared" si="5"/>
        <v>71331</v>
      </c>
      <c r="AS53" s="24">
        <v>4904</v>
      </c>
      <c r="AT53" s="24">
        <v>6180</v>
      </c>
      <c r="AU53" s="24">
        <v>31121</v>
      </c>
      <c r="AV53" s="24">
        <v>7827</v>
      </c>
      <c r="AW53" s="24">
        <v>21299</v>
      </c>
      <c r="AX53" s="24"/>
      <c r="AY53" s="26">
        <f t="shared" si="9"/>
        <v>1308331</v>
      </c>
    </row>
    <row r="54" spans="1:51" s="4" customFormat="1" ht="15.6">
      <c r="A54" s="19">
        <v>47</v>
      </c>
      <c r="B54" s="19">
        <v>7048</v>
      </c>
      <c r="C54" s="41" t="s">
        <v>127</v>
      </c>
      <c r="D54" s="20">
        <f t="shared" si="7"/>
        <v>698422</v>
      </c>
      <c r="E54" s="21">
        <v>617136</v>
      </c>
      <c r="F54" s="21">
        <v>27732</v>
      </c>
      <c r="G54" s="21"/>
      <c r="H54" s="21">
        <v>53554</v>
      </c>
      <c r="I54" s="21"/>
      <c r="J54" s="22">
        <f t="shared" si="1"/>
        <v>0</v>
      </c>
      <c r="K54" s="21"/>
      <c r="L54" s="21"/>
      <c r="M54" s="21"/>
      <c r="N54" s="21"/>
      <c r="O54" s="21"/>
      <c r="P54" s="22">
        <f t="shared" si="2"/>
        <v>346746</v>
      </c>
      <c r="Q54" s="22">
        <f t="shared" si="3"/>
        <v>4429</v>
      </c>
      <c r="R54" s="23"/>
      <c r="S54" s="23">
        <v>4429</v>
      </c>
      <c r="T54" s="23"/>
      <c r="U54" s="21">
        <v>342317</v>
      </c>
      <c r="V54" s="21"/>
      <c r="W54" s="24"/>
      <c r="X54" s="21"/>
      <c r="Y54" s="21"/>
      <c r="Z54" s="22">
        <f t="shared" si="8"/>
        <v>0</v>
      </c>
      <c r="AA54" s="21"/>
      <c r="AB54" s="25"/>
      <c r="AC54" s="21"/>
      <c r="AD54" s="21"/>
      <c r="AE54" s="21"/>
      <c r="AF54" s="21"/>
      <c r="AG54" s="21"/>
      <c r="AH54" s="21"/>
      <c r="AI54" s="21"/>
      <c r="AJ54" s="21"/>
      <c r="AK54" s="22">
        <f t="shared" si="4"/>
        <v>81187</v>
      </c>
      <c r="AL54" s="21"/>
      <c r="AM54" s="21"/>
      <c r="AN54" s="21">
        <v>81187</v>
      </c>
      <c r="AO54" s="21"/>
      <c r="AP54" s="21"/>
      <c r="AQ54" s="21"/>
      <c r="AR54" s="26">
        <f t="shared" si="5"/>
        <v>0</v>
      </c>
      <c r="AS54" s="24"/>
      <c r="AT54" s="24"/>
      <c r="AU54" s="24"/>
      <c r="AV54" s="24"/>
      <c r="AW54" s="24"/>
      <c r="AX54" s="24"/>
      <c r="AY54" s="26">
        <f t="shared" si="9"/>
        <v>1126355</v>
      </c>
    </row>
    <row r="55" spans="1:51" s="4" customFormat="1" ht="15.6">
      <c r="A55" s="19">
        <v>48</v>
      </c>
      <c r="B55" s="52">
        <v>101266</v>
      </c>
      <c r="C55" s="41" t="s">
        <v>91</v>
      </c>
      <c r="D55" s="20">
        <f t="shared" si="7"/>
        <v>0</v>
      </c>
      <c r="E55" s="21"/>
      <c r="F55" s="21"/>
      <c r="G55" s="21"/>
      <c r="H55" s="21"/>
      <c r="I55" s="21"/>
      <c r="J55" s="22">
        <f t="shared" si="1"/>
        <v>0</v>
      </c>
      <c r="K55" s="21"/>
      <c r="L55" s="21"/>
      <c r="M55" s="21"/>
      <c r="N55" s="21"/>
      <c r="O55" s="21"/>
      <c r="P55" s="22">
        <f t="shared" si="2"/>
        <v>318406</v>
      </c>
      <c r="Q55" s="22">
        <f t="shared" si="3"/>
        <v>31426</v>
      </c>
      <c r="R55" s="23">
        <v>31426</v>
      </c>
      <c r="S55" s="23"/>
      <c r="T55" s="23"/>
      <c r="U55" s="21">
        <v>286980</v>
      </c>
      <c r="V55" s="21"/>
      <c r="W55" s="24"/>
      <c r="X55" s="21"/>
      <c r="Y55" s="21"/>
      <c r="Z55" s="22">
        <f t="shared" si="8"/>
        <v>0</v>
      </c>
      <c r="AA55" s="21"/>
      <c r="AB55" s="25"/>
      <c r="AC55" s="21"/>
      <c r="AD55" s="21"/>
      <c r="AE55" s="21"/>
      <c r="AF55" s="21"/>
      <c r="AG55" s="21"/>
      <c r="AH55" s="21"/>
      <c r="AI55" s="21"/>
      <c r="AJ55" s="21"/>
      <c r="AK55" s="22">
        <f t="shared" si="4"/>
        <v>94488</v>
      </c>
      <c r="AL55" s="21">
        <v>94488</v>
      </c>
      <c r="AM55" s="21"/>
      <c r="AN55" s="21"/>
      <c r="AO55" s="21"/>
      <c r="AP55" s="21"/>
      <c r="AQ55" s="21"/>
      <c r="AR55" s="26">
        <f t="shared" si="5"/>
        <v>0</v>
      </c>
      <c r="AS55" s="24"/>
      <c r="AT55" s="24"/>
      <c r="AU55" s="24"/>
      <c r="AV55" s="24"/>
      <c r="AW55" s="24"/>
      <c r="AX55" s="24"/>
      <c r="AY55" s="26">
        <f t="shared" si="9"/>
        <v>412894</v>
      </c>
    </row>
    <row r="56" spans="1:51" s="4" customFormat="1" ht="15.6">
      <c r="A56" s="19">
        <v>49</v>
      </c>
      <c r="B56" s="19">
        <v>8127</v>
      </c>
      <c r="C56" s="41" t="s">
        <v>129</v>
      </c>
      <c r="D56" s="20">
        <f t="shared" si="7"/>
        <v>847751</v>
      </c>
      <c r="E56" s="21">
        <v>692056</v>
      </c>
      <c r="F56" s="21">
        <v>70336</v>
      </c>
      <c r="G56" s="21">
        <v>84135</v>
      </c>
      <c r="H56" s="21"/>
      <c r="I56" s="21">
        <v>1224</v>
      </c>
      <c r="J56" s="22">
        <f t="shared" si="1"/>
        <v>199142</v>
      </c>
      <c r="K56" s="21"/>
      <c r="L56" s="21">
        <v>199142</v>
      </c>
      <c r="M56" s="21"/>
      <c r="N56" s="21"/>
      <c r="O56" s="21"/>
      <c r="P56" s="22">
        <f t="shared" si="2"/>
        <v>28861</v>
      </c>
      <c r="Q56" s="22">
        <f t="shared" si="3"/>
        <v>28861</v>
      </c>
      <c r="R56" s="23"/>
      <c r="S56" s="23">
        <v>28861</v>
      </c>
      <c r="T56" s="23"/>
      <c r="U56" s="21"/>
      <c r="V56" s="21"/>
      <c r="W56" s="24"/>
      <c r="X56" s="21"/>
      <c r="Y56" s="21"/>
      <c r="Z56" s="22">
        <f t="shared" si="8"/>
        <v>0</v>
      </c>
      <c r="AA56" s="21"/>
      <c r="AB56" s="25"/>
      <c r="AC56" s="21"/>
      <c r="AD56" s="21"/>
      <c r="AE56" s="21"/>
      <c r="AF56" s="21"/>
      <c r="AG56" s="21"/>
      <c r="AH56" s="21"/>
      <c r="AI56" s="21"/>
      <c r="AJ56" s="21"/>
      <c r="AK56" s="22">
        <f t="shared" si="4"/>
        <v>0</v>
      </c>
      <c r="AL56" s="21"/>
      <c r="AM56" s="21"/>
      <c r="AN56" s="21"/>
      <c r="AO56" s="21"/>
      <c r="AP56" s="21"/>
      <c r="AQ56" s="21"/>
      <c r="AR56" s="26">
        <f t="shared" si="5"/>
        <v>61275</v>
      </c>
      <c r="AS56" s="24">
        <v>4402</v>
      </c>
      <c r="AT56" s="24">
        <v>5233</v>
      </c>
      <c r="AU56" s="24">
        <v>25744</v>
      </c>
      <c r="AV56" s="24">
        <v>3894</v>
      </c>
      <c r="AW56" s="24">
        <v>22002</v>
      </c>
      <c r="AX56" s="24"/>
      <c r="AY56" s="26">
        <f t="shared" si="9"/>
        <v>1137029</v>
      </c>
    </row>
    <row r="57" spans="1:51" s="4" customFormat="1" ht="15.6">
      <c r="A57" s="19">
        <v>50</v>
      </c>
      <c r="B57" s="19">
        <v>9646</v>
      </c>
      <c r="C57" s="41" t="s">
        <v>130</v>
      </c>
      <c r="D57" s="20">
        <f t="shared" si="7"/>
        <v>132330</v>
      </c>
      <c r="E57" s="21">
        <v>130673</v>
      </c>
      <c r="F57" s="21">
        <v>1657</v>
      </c>
      <c r="G57" s="21"/>
      <c r="H57" s="21"/>
      <c r="I57" s="21"/>
      <c r="J57" s="22">
        <f t="shared" si="1"/>
        <v>0</v>
      </c>
      <c r="K57" s="21"/>
      <c r="L57" s="21"/>
      <c r="M57" s="21"/>
      <c r="N57" s="21"/>
      <c r="O57" s="21"/>
      <c r="P57" s="22">
        <f t="shared" si="2"/>
        <v>0</v>
      </c>
      <c r="Q57" s="22">
        <f t="shared" si="3"/>
        <v>0</v>
      </c>
      <c r="R57" s="23"/>
      <c r="S57" s="23"/>
      <c r="T57" s="23"/>
      <c r="U57" s="21"/>
      <c r="V57" s="21"/>
      <c r="W57" s="24"/>
      <c r="X57" s="21"/>
      <c r="Y57" s="21"/>
      <c r="Z57" s="22">
        <f t="shared" si="8"/>
        <v>0</v>
      </c>
      <c r="AA57" s="21"/>
      <c r="AB57" s="25"/>
      <c r="AC57" s="21"/>
      <c r="AD57" s="21"/>
      <c r="AE57" s="21"/>
      <c r="AF57" s="21"/>
      <c r="AG57" s="21"/>
      <c r="AH57" s="21"/>
      <c r="AI57" s="21"/>
      <c r="AJ57" s="21"/>
      <c r="AK57" s="22">
        <f t="shared" si="4"/>
        <v>0</v>
      </c>
      <c r="AL57" s="21"/>
      <c r="AM57" s="21"/>
      <c r="AN57" s="21"/>
      <c r="AO57" s="21"/>
      <c r="AP57" s="21"/>
      <c r="AQ57" s="21"/>
      <c r="AR57" s="26">
        <f t="shared" si="5"/>
        <v>0</v>
      </c>
      <c r="AS57" s="24"/>
      <c r="AT57" s="24"/>
      <c r="AU57" s="24"/>
      <c r="AV57" s="24"/>
      <c r="AW57" s="24"/>
      <c r="AX57" s="24"/>
      <c r="AY57" s="26">
        <f t="shared" si="9"/>
        <v>132330</v>
      </c>
    </row>
    <row r="58" spans="1:51" s="4" customFormat="1" ht="27.6">
      <c r="A58" s="19">
        <v>51</v>
      </c>
      <c r="B58" s="19">
        <v>9647</v>
      </c>
      <c r="C58" s="50" t="s">
        <v>200</v>
      </c>
      <c r="D58" s="20">
        <f t="shared" si="7"/>
        <v>0</v>
      </c>
      <c r="E58" s="21"/>
      <c r="F58" s="21"/>
      <c r="G58" s="21"/>
      <c r="H58" s="21"/>
      <c r="I58" s="21"/>
      <c r="J58" s="22">
        <f t="shared" si="1"/>
        <v>0</v>
      </c>
      <c r="K58" s="21"/>
      <c r="L58" s="21"/>
      <c r="M58" s="21"/>
      <c r="N58" s="21"/>
      <c r="O58" s="21"/>
      <c r="P58" s="22">
        <f t="shared" si="2"/>
        <v>16367</v>
      </c>
      <c r="Q58" s="22">
        <f t="shared" si="3"/>
        <v>16367</v>
      </c>
      <c r="R58" s="23"/>
      <c r="S58" s="23">
        <v>16367</v>
      </c>
      <c r="T58" s="23"/>
      <c r="U58" s="21"/>
      <c r="V58" s="21"/>
      <c r="W58" s="24"/>
      <c r="X58" s="21"/>
      <c r="Y58" s="21"/>
      <c r="Z58" s="22">
        <f t="shared" si="8"/>
        <v>0</v>
      </c>
      <c r="AA58" s="21"/>
      <c r="AB58" s="25"/>
      <c r="AC58" s="21"/>
      <c r="AD58" s="21"/>
      <c r="AE58" s="21"/>
      <c r="AF58" s="21"/>
      <c r="AG58" s="21"/>
      <c r="AH58" s="21"/>
      <c r="AI58" s="21"/>
      <c r="AJ58" s="21"/>
      <c r="AK58" s="22">
        <f t="shared" si="4"/>
        <v>0</v>
      </c>
      <c r="AL58" s="21"/>
      <c r="AM58" s="21"/>
      <c r="AN58" s="21"/>
      <c r="AO58" s="21"/>
      <c r="AP58" s="21"/>
      <c r="AQ58" s="21"/>
      <c r="AR58" s="26">
        <f t="shared" si="5"/>
        <v>0</v>
      </c>
      <c r="AS58" s="24"/>
      <c r="AT58" s="24"/>
      <c r="AU58" s="24"/>
      <c r="AV58" s="24"/>
      <c r="AW58" s="24"/>
      <c r="AX58" s="24"/>
      <c r="AY58" s="26">
        <f t="shared" si="9"/>
        <v>16367</v>
      </c>
    </row>
    <row r="59" spans="1:51" s="4" customFormat="1" ht="15.6">
      <c r="A59" s="19">
        <v>52</v>
      </c>
      <c r="B59" s="19">
        <v>9847</v>
      </c>
      <c r="C59" s="41" t="s">
        <v>66</v>
      </c>
      <c r="D59" s="20">
        <f t="shared" si="7"/>
        <v>0</v>
      </c>
      <c r="E59" s="21"/>
      <c r="F59" s="21"/>
      <c r="G59" s="21"/>
      <c r="H59" s="21"/>
      <c r="I59" s="21"/>
      <c r="J59" s="22">
        <f t="shared" si="1"/>
        <v>0</v>
      </c>
      <c r="K59" s="21"/>
      <c r="L59" s="21"/>
      <c r="M59" s="21"/>
      <c r="N59" s="21"/>
      <c r="O59" s="21"/>
      <c r="P59" s="22">
        <f t="shared" si="2"/>
        <v>7418</v>
      </c>
      <c r="Q59" s="22">
        <f t="shared" si="3"/>
        <v>7418</v>
      </c>
      <c r="R59" s="23">
        <v>7418</v>
      </c>
      <c r="S59" s="23"/>
      <c r="T59" s="23"/>
      <c r="U59" s="21"/>
      <c r="V59" s="21"/>
      <c r="W59" s="24"/>
      <c r="X59" s="21"/>
      <c r="Y59" s="21"/>
      <c r="Z59" s="22">
        <f t="shared" si="8"/>
        <v>0</v>
      </c>
      <c r="AA59" s="21"/>
      <c r="AB59" s="25"/>
      <c r="AC59" s="21"/>
      <c r="AD59" s="21"/>
      <c r="AE59" s="21"/>
      <c r="AF59" s="21"/>
      <c r="AG59" s="21"/>
      <c r="AH59" s="21"/>
      <c r="AI59" s="21"/>
      <c r="AJ59" s="21"/>
      <c r="AK59" s="22">
        <f t="shared" si="4"/>
        <v>91626</v>
      </c>
      <c r="AL59" s="21">
        <v>56798</v>
      </c>
      <c r="AM59" s="21"/>
      <c r="AN59" s="21"/>
      <c r="AO59" s="21"/>
      <c r="AP59" s="21">
        <v>34828</v>
      </c>
      <c r="AQ59" s="21"/>
      <c r="AR59" s="26">
        <f t="shared" si="5"/>
        <v>0</v>
      </c>
      <c r="AS59" s="24"/>
      <c r="AT59" s="24"/>
      <c r="AU59" s="24"/>
      <c r="AV59" s="24"/>
      <c r="AW59" s="24"/>
      <c r="AX59" s="24"/>
      <c r="AY59" s="26">
        <f t="shared" si="9"/>
        <v>99044</v>
      </c>
    </row>
    <row r="60" spans="1:51" s="4" customFormat="1" ht="15.6">
      <c r="A60" s="19">
        <v>53</v>
      </c>
      <c r="B60" s="19">
        <v>10050</v>
      </c>
      <c r="C60" s="41" t="s">
        <v>64</v>
      </c>
      <c r="D60" s="20">
        <f t="shared" si="7"/>
        <v>0</v>
      </c>
      <c r="E60" s="21"/>
      <c r="F60" s="21"/>
      <c r="G60" s="21"/>
      <c r="H60" s="21"/>
      <c r="I60" s="21"/>
      <c r="J60" s="22">
        <f t="shared" si="1"/>
        <v>0</v>
      </c>
      <c r="K60" s="21"/>
      <c r="L60" s="21"/>
      <c r="M60" s="21"/>
      <c r="N60" s="21"/>
      <c r="O60" s="21"/>
      <c r="P60" s="22">
        <f>+Q60+U60+V60+W60+X60+Y60</f>
        <v>47535</v>
      </c>
      <c r="Q60" s="22">
        <f>+R60+S60+T60</f>
        <v>47535</v>
      </c>
      <c r="R60" s="23">
        <v>10226</v>
      </c>
      <c r="S60" s="23">
        <v>37309</v>
      </c>
      <c r="T60" s="23"/>
      <c r="U60" s="21"/>
      <c r="V60" s="21"/>
      <c r="W60" s="24"/>
      <c r="X60" s="21"/>
      <c r="Y60" s="21"/>
      <c r="Z60" s="22">
        <f t="shared" si="8"/>
        <v>0</v>
      </c>
      <c r="AA60" s="21"/>
      <c r="AB60" s="25"/>
      <c r="AC60" s="21"/>
      <c r="AD60" s="21"/>
      <c r="AE60" s="21"/>
      <c r="AF60" s="21"/>
      <c r="AG60" s="21"/>
      <c r="AH60" s="21"/>
      <c r="AI60" s="21"/>
      <c r="AJ60" s="21"/>
      <c r="AK60" s="22">
        <f t="shared" si="4"/>
        <v>0</v>
      </c>
      <c r="AL60" s="21"/>
      <c r="AM60" s="21"/>
      <c r="AN60" s="21"/>
      <c r="AO60" s="21"/>
      <c r="AP60" s="21"/>
      <c r="AQ60" s="21"/>
      <c r="AR60" s="26">
        <f t="shared" si="5"/>
        <v>0</v>
      </c>
      <c r="AS60" s="24"/>
      <c r="AT60" s="24"/>
      <c r="AU60" s="24"/>
      <c r="AV60" s="24"/>
      <c r="AW60" s="24"/>
      <c r="AX60" s="24"/>
      <c r="AY60" s="26">
        <f t="shared" si="9"/>
        <v>47535</v>
      </c>
    </row>
    <row r="61" spans="1:51" s="4" customFormat="1" ht="15.6">
      <c r="A61" s="19">
        <v>54</v>
      </c>
      <c r="B61" s="19">
        <v>10229</v>
      </c>
      <c r="C61" s="41" t="s">
        <v>131</v>
      </c>
      <c r="D61" s="20">
        <f t="shared" si="7"/>
        <v>518789</v>
      </c>
      <c r="E61" s="21">
        <v>416439</v>
      </c>
      <c r="F61" s="21">
        <v>48171</v>
      </c>
      <c r="G61" s="21">
        <v>53252</v>
      </c>
      <c r="H61" s="21"/>
      <c r="I61" s="21">
        <v>927</v>
      </c>
      <c r="J61" s="22">
        <f t="shared" si="1"/>
        <v>3088</v>
      </c>
      <c r="K61" s="21"/>
      <c r="L61" s="21"/>
      <c r="M61" s="21"/>
      <c r="N61" s="21"/>
      <c r="O61" s="21">
        <v>3088</v>
      </c>
      <c r="P61" s="22">
        <f t="shared" si="2"/>
        <v>12547</v>
      </c>
      <c r="Q61" s="22">
        <f t="shared" si="3"/>
        <v>12547</v>
      </c>
      <c r="R61" s="23">
        <v>2753</v>
      </c>
      <c r="S61" s="23">
        <v>4977</v>
      </c>
      <c r="T61" s="23">
        <v>4817</v>
      </c>
      <c r="U61" s="21"/>
      <c r="V61" s="21"/>
      <c r="W61" s="24"/>
      <c r="X61" s="21"/>
      <c r="Y61" s="21"/>
      <c r="Z61" s="22">
        <f t="shared" si="8"/>
        <v>0</v>
      </c>
      <c r="AA61" s="21"/>
      <c r="AB61" s="25"/>
      <c r="AC61" s="21"/>
      <c r="AD61" s="21"/>
      <c r="AE61" s="21"/>
      <c r="AF61" s="21"/>
      <c r="AG61" s="21"/>
      <c r="AH61" s="21"/>
      <c r="AI61" s="21"/>
      <c r="AJ61" s="21"/>
      <c r="AK61" s="22">
        <f t="shared" si="4"/>
        <v>0</v>
      </c>
      <c r="AL61" s="21"/>
      <c r="AM61" s="21"/>
      <c r="AN61" s="21"/>
      <c r="AO61" s="21"/>
      <c r="AP61" s="21"/>
      <c r="AQ61" s="21"/>
      <c r="AR61" s="26">
        <f t="shared" si="5"/>
        <v>38789</v>
      </c>
      <c r="AS61" s="24">
        <v>2083</v>
      </c>
      <c r="AT61" s="24">
        <v>3139</v>
      </c>
      <c r="AU61" s="24">
        <v>22087</v>
      </c>
      <c r="AV61" s="24">
        <v>3388</v>
      </c>
      <c r="AW61" s="24">
        <v>8092</v>
      </c>
      <c r="AX61" s="24"/>
      <c r="AY61" s="26">
        <f t="shared" si="9"/>
        <v>573213</v>
      </c>
    </row>
    <row r="62" spans="1:51" s="4" customFormat="1" ht="15.6">
      <c r="A62" s="19">
        <v>55</v>
      </c>
      <c r="B62" s="19">
        <v>10355</v>
      </c>
      <c r="C62" s="42" t="s">
        <v>132</v>
      </c>
      <c r="D62" s="20">
        <f t="shared" si="7"/>
        <v>464110</v>
      </c>
      <c r="E62" s="21">
        <v>448141</v>
      </c>
      <c r="F62" s="21">
        <v>12178</v>
      </c>
      <c r="G62" s="21">
        <v>3791</v>
      </c>
      <c r="H62" s="21"/>
      <c r="I62" s="21"/>
      <c r="J62" s="22">
        <f t="shared" si="1"/>
        <v>1016031</v>
      </c>
      <c r="K62" s="21"/>
      <c r="L62" s="21">
        <v>1016031</v>
      </c>
      <c r="M62" s="21"/>
      <c r="N62" s="21"/>
      <c r="O62" s="21"/>
      <c r="P62" s="22">
        <f t="shared" si="2"/>
        <v>56291</v>
      </c>
      <c r="Q62" s="22">
        <f t="shared" si="3"/>
        <v>49864</v>
      </c>
      <c r="R62" s="23">
        <v>32407</v>
      </c>
      <c r="S62" s="23">
        <v>4011</v>
      </c>
      <c r="T62" s="23">
        <v>13446</v>
      </c>
      <c r="U62" s="21">
        <v>6427</v>
      </c>
      <c r="V62" s="21"/>
      <c r="W62" s="24"/>
      <c r="X62" s="21"/>
      <c r="Y62" s="21"/>
      <c r="Z62" s="22">
        <f t="shared" si="8"/>
        <v>0</v>
      </c>
      <c r="AA62" s="21"/>
      <c r="AB62" s="25"/>
      <c r="AC62" s="21"/>
      <c r="AD62" s="21"/>
      <c r="AE62" s="21"/>
      <c r="AF62" s="21"/>
      <c r="AG62" s="21"/>
      <c r="AH62" s="21"/>
      <c r="AI62" s="21"/>
      <c r="AJ62" s="21"/>
      <c r="AK62" s="22">
        <f t="shared" si="4"/>
        <v>132000</v>
      </c>
      <c r="AL62" s="21"/>
      <c r="AM62" s="21"/>
      <c r="AN62" s="21"/>
      <c r="AO62" s="21"/>
      <c r="AP62" s="21">
        <v>132000</v>
      </c>
      <c r="AQ62" s="21"/>
      <c r="AR62" s="26">
        <f t="shared" si="5"/>
        <v>798785</v>
      </c>
      <c r="AS62" s="24">
        <v>443562</v>
      </c>
      <c r="AT62" s="24">
        <v>305349</v>
      </c>
      <c r="AU62" s="24">
        <v>37102</v>
      </c>
      <c r="AV62" s="24">
        <v>5993</v>
      </c>
      <c r="AW62" s="24">
        <v>6779</v>
      </c>
      <c r="AX62" s="24"/>
      <c r="AY62" s="26">
        <f t="shared" si="9"/>
        <v>2467217</v>
      </c>
    </row>
    <row r="63" spans="1:51" s="4" customFormat="1" ht="15.6">
      <c r="A63" s="19">
        <v>56</v>
      </c>
      <c r="B63" s="19">
        <v>10377</v>
      </c>
      <c r="C63" s="41" t="s">
        <v>88</v>
      </c>
      <c r="D63" s="20">
        <f t="shared" si="7"/>
        <v>0</v>
      </c>
      <c r="E63" s="21"/>
      <c r="F63" s="21"/>
      <c r="G63" s="21"/>
      <c r="H63" s="21"/>
      <c r="I63" s="21"/>
      <c r="J63" s="22">
        <f t="shared" si="1"/>
        <v>0</v>
      </c>
      <c r="K63" s="21"/>
      <c r="L63" s="21"/>
      <c r="M63" s="21"/>
      <c r="N63" s="21"/>
      <c r="O63" s="21"/>
      <c r="P63" s="22">
        <f t="shared" si="2"/>
        <v>111386</v>
      </c>
      <c r="Q63" s="22">
        <f t="shared" si="3"/>
        <v>111386</v>
      </c>
      <c r="R63" s="23">
        <v>59342</v>
      </c>
      <c r="S63" s="23">
        <v>31440</v>
      </c>
      <c r="T63" s="23">
        <v>20604</v>
      </c>
      <c r="U63" s="21"/>
      <c r="V63" s="21"/>
      <c r="W63" s="24"/>
      <c r="X63" s="21"/>
      <c r="Y63" s="21"/>
      <c r="Z63" s="22">
        <f t="shared" ref="Z63:Z85" si="10">+AA63+AB63+AC63+AD63+AE63+AF63+AG63+AH63+AI63+AJ63</f>
        <v>0</v>
      </c>
      <c r="AA63" s="21"/>
      <c r="AB63" s="25"/>
      <c r="AC63" s="21"/>
      <c r="AD63" s="21"/>
      <c r="AE63" s="21"/>
      <c r="AF63" s="21"/>
      <c r="AG63" s="21"/>
      <c r="AH63" s="21"/>
      <c r="AI63" s="21"/>
      <c r="AJ63" s="21"/>
      <c r="AK63" s="22">
        <f t="shared" si="4"/>
        <v>0</v>
      </c>
      <c r="AL63" s="21"/>
      <c r="AM63" s="21"/>
      <c r="AN63" s="21"/>
      <c r="AO63" s="21"/>
      <c r="AP63" s="21"/>
      <c r="AQ63" s="21"/>
      <c r="AR63" s="26">
        <f t="shared" si="5"/>
        <v>259284</v>
      </c>
      <c r="AS63" s="24"/>
      <c r="AT63" s="24"/>
      <c r="AU63" s="24">
        <v>259284</v>
      </c>
      <c r="AV63" s="24"/>
      <c r="AW63" s="24"/>
      <c r="AX63" s="24"/>
      <c r="AY63" s="26">
        <f t="shared" ref="AY63:AY86" si="11">+D63+J63+P63+Z63+AK63+AR63</f>
        <v>370670</v>
      </c>
    </row>
    <row r="64" spans="1:51" s="4" customFormat="1" ht="15.6">
      <c r="A64" s="19">
        <v>57</v>
      </c>
      <c r="B64" s="19">
        <v>11338</v>
      </c>
      <c r="C64" s="41" t="s">
        <v>133</v>
      </c>
      <c r="D64" s="20">
        <f t="shared" ref="D64:D104" si="12">+E64+F64+G64+H64+I64</f>
        <v>135846</v>
      </c>
      <c r="E64" s="21">
        <v>133342</v>
      </c>
      <c r="F64" s="21">
        <v>2504</v>
      </c>
      <c r="G64" s="21"/>
      <c r="H64" s="21"/>
      <c r="I64" s="21"/>
      <c r="J64" s="22">
        <f t="shared" ref="J64:J114" si="13">+K64+L64+N64+M64+O64</f>
        <v>0</v>
      </c>
      <c r="K64" s="21"/>
      <c r="L64" s="21"/>
      <c r="M64" s="21"/>
      <c r="N64" s="21"/>
      <c r="O64" s="21"/>
      <c r="P64" s="22">
        <f t="shared" ref="P64:P104" si="14">+Q64+U64+V64+W64+X64+Y64</f>
        <v>0</v>
      </c>
      <c r="Q64" s="22">
        <f t="shared" ref="Q64:Q104" si="15">+R64+S64+T64</f>
        <v>0</v>
      </c>
      <c r="R64" s="23"/>
      <c r="S64" s="23"/>
      <c r="T64" s="23"/>
      <c r="U64" s="21"/>
      <c r="V64" s="21"/>
      <c r="W64" s="24"/>
      <c r="X64" s="21"/>
      <c r="Y64" s="21"/>
      <c r="Z64" s="22">
        <f t="shared" si="10"/>
        <v>0</v>
      </c>
      <c r="AA64" s="21"/>
      <c r="AB64" s="25"/>
      <c r="AC64" s="21"/>
      <c r="AD64" s="21"/>
      <c r="AE64" s="21"/>
      <c r="AF64" s="21"/>
      <c r="AG64" s="21"/>
      <c r="AH64" s="21"/>
      <c r="AI64" s="21"/>
      <c r="AJ64" s="21"/>
      <c r="AK64" s="22">
        <f t="shared" ref="AK64:AK104" si="16">+AL64+AM64+AN64+AO64+AP64+AQ64</f>
        <v>0</v>
      </c>
      <c r="AL64" s="21"/>
      <c r="AM64" s="21"/>
      <c r="AN64" s="21"/>
      <c r="AO64" s="21"/>
      <c r="AP64" s="21"/>
      <c r="AQ64" s="21"/>
      <c r="AR64" s="26">
        <f t="shared" ref="AR64:AR104" si="17">+AS64+AT64+AU64+AV64+AW64+AX64</f>
        <v>0</v>
      </c>
      <c r="AS64" s="24"/>
      <c r="AT64" s="24"/>
      <c r="AU64" s="24"/>
      <c r="AV64" s="24"/>
      <c r="AW64" s="24"/>
      <c r="AX64" s="24"/>
      <c r="AY64" s="26">
        <f t="shared" si="11"/>
        <v>135846</v>
      </c>
    </row>
    <row r="65" spans="1:51" s="4" customFormat="1" ht="15.6">
      <c r="A65" s="19">
        <v>58</v>
      </c>
      <c r="B65" s="19">
        <v>11643</v>
      </c>
      <c r="C65" s="41" t="s">
        <v>60</v>
      </c>
      <c r="D65" s="20">
        <f t="shared" si="12"/>
        <v>0</v>
      </c>
      <c r="E65" s="21"/>
      <c r="F65" s="21"/>
      <c r="G65" s="21"/>
      <c r="H65" s="21"/>
      <c r="I65" s="21"/>
      <c r="J65" s="22">
        <f t="shared" si="13"/>
        <v>0</v>
      </c>
      <c r="K65" s="21"/>
      <c r="L65" s="21"/>
      <c r="M65" s="21"/>
      <c r="N65" s="21"/>
      <c r="O65" s="21"/>
      <c r="P65" s="22">
        <f t="shared" si="14"/>
        <v>16362</v>
      </c>
      <c r="Q65" s="22">
        <f t="shared" si="15"/>
        <v>16362</v>
      </c>
      <c r="R65" s="23">
        <v>16362</v>
      </c>
      <c r="S65" s="23"/>
      <c r="T65" s="23"/>
      <c r="U65" s="21"/>
      <c r="V65" s="21"/>
      <c r="W65" s="24"/>
      <c r="X65" s="21"/>
      <c r="Y65" s="21"/>
      <c r="Z65" s="22">
        <f t="shared" si="10"/>
        <v>0</v>
      </c>
      <c r="AA65" s="21"/>
      <c r="AB65" s="25"/>
      <c r="AC65" s="21"/>
      <c r="AD65" s="21"/>
      <c r="AE65" s="21"/>
      <c r="AF65" s="21"/>
      <c r="AG65" s="21"/>
      <c r="AH65" s="21"/>
      <c r="AI65" s="21"/>
      <c r="AJ65" s="21"/>
      <c r="AK65" s="22">
        <f t="shared" si="16"/>
        <v>0</v>
      </c>
      <c r="AL65" s="21"/>
      <c r="AM65" s="21"/>
      <c r="AN65" s="21"/>
      <c r="AO65" s="21"/>
      <c r="AP65" s="21"/>
      <c r="AQ65" s="21"/>
      <c r="AR65" s="26">
        <f t="shared" si="17"/>
        <v>0</v>
      </c>
      <c r="AS65" s="24"/>
      <c r="AT65" s="24"/>
      <c r="AU65" s="24"/>
      <c r="AV65" s="24"/>
      <c r="AW65" s="24"/>
      <c r="AX65" s="24"/>
      <c r="AY65" s="26">
        <f t="shared" si="11"/>
        <v>16362</v>
      </c>
    </row>
    <row r="66" spans="1:51" s="4" customFormat="1" ht="15.6">
      <c r="A66" s="19">
        <v>59</v>
      </c>
      <c r="B66" s="19">
        <v>12194</v>
      </c>
      <c r="C66" s="41" t="s">
        <v>93</v>
      </c>
      <c r="D66" s="20">
        <f t="shared" si="12"/>
        <v>0</v>
      </c>
      <c r="E66" s="21"/>
      <c r="F66" s="21"/>
      <c r="G66" s="21"/>
      <c r="H66" s="21"/>
      <c r="I66" s="21"/>
      <c r="J66" s="22">
        <f t="shared" si="13"/>
        <v>0</v>
      </c>
      <c r="K66" s="21"/>
      <c r="L66" s="21"/>
      <c r="M66" s="21"/>
      <c r="N66" s="21"/>
      <c r="O66" s="21"/>
      <c r="P66" s="22">
        <f t="shared" si="14"/>
        <v>493</v>
      </c>
      <c r="Q66" s="22">
        <f t="shared" si="15"/>
        <v>493</v>
      </c>
      <c r="R66" s="23">
        <v>493</v>
      </c>
      <c r="S66" s="23"/>
      <c r="T66" s="23"/>
      <c r="U66" s="21"/>
      <c r="V66" s="21"/>
      <c r="W66" s="24"/>
      <c r="X66" s="21"/>
      <c r="Y66" s="21"/>
      <c r="Z66" s="22">
        <f t="shared" si="10"/>
        <v>0</v>
      </c>
      <c r="AA66" s="21"/>
      <c r="AB66" s="25"/>
      <c r="AC66" s="21"/>
      <c r="AD66" s="21"/>
      <c r="AE66" s="21"/>
      <c r="AF66" s="21"/>
      <c r="AG66" s="21"/>
      <c r="AH66" s="21"/>
      <c r="AI66" s="21"/>
      <c r="AJ66" s="21"/>
      <c r="AK66" s="22">
        <f t="shared" si="16"/>
        <v>0</v>
      </c>
      <c r="AL66" s="21"/>
      <c r="AM66" s="21"/>
      <c r="AN66" s="21"/>
      <c r="AO66" s="21"/>
      <c r="AP66" s="21"/>
      <c r="AQ66" s="21"/>
      <c r="AR66" s="26">
        <f t="shared" si="17"/>
        <v>0</v>
      </c>
      <c r="AS66" s="24"/>
      <c r="AT66" s="24"/>
      <c r="AU66" s="24"/>
      <c r="AV66" s="24"/>
      <c r="AW66" s="24"/>
      <c r="AX66" s="24"/>
      <c r="AY66" s="26">
        <f t="shared" si="11"/>
        <v>493</v>
      </c>
    </row>
    <row r="67" spans="1:51" s="4" customFormat="1" ht="15.6">
      <c r="A67" s="19">
        <v>60</v>
      </c>
      <c r="B67" s="19">
        <v>12724</v>
      </c>
      <c r="C67" s="41" t="s">
        <v>69</v>
      </c>
      <c r="D67" s="20">
        <f t="shared" si="12"/>
        <v>0</v>
      </c>
      <c r="E67" s="21"/>
      <c r="F67" s="21"/>
      <c r="G67" s="21"/>
      <c r="H67" s="21"/>
      <c r="I67" s="21"/>
      <c r="J67" s="22">
        <f t="shared" si="13"/>
        <v>0</v>
      </c>
      <c r="K67" s="21"/>
      <c r="L67" s="21"/>
      <c r="M67" s="21"/>
      <c r="N67" s="21"/>
      <c r="O67" s="21"/>
      <c r="P67" s="22">
        <f t="shared" si="14"/>
        <v>276</v>
      </c>
      <c r="Q67" s="22">
        <f t="shared" si="15"/>
        <v>276</v>
      </c>
      <c r="R67" s="23"/>
      <c r="S67" s="23">
        <v>276</v>
      </c>
      <c r="T67" s="23"/>
      <c r="U67" s="21"/>
      <c r="V67" s="21"/>
      <c r="W67" s="24"/>
      <c r="X67" s="21"/>
      <c r="Y67" s="21"/>
      <c r="Z67" s="22">
        <f t="shared" si="10"/>
        <v>0</v>
      </c>
      <c r="AA67" s="21"/>
      <c r="AB67" s="25"/>
      <c r="AC67" s="21"/>
      <c r="AD67" s="21"/>
      <c r="AE67" s="21"/>
      <c r="AF67" s="21"/>
      <c r="AG67" s="21"/>
      <c r="AH67" s="21"/>
      <c r="AI67" s="21"/>
      <c r="AJ67" s="21"/>
      <c r="AK67" s="22">
        <f t="shared" si="16"/>
        <v>0</v>
      </c>
      <c r="AL67" s="21"/>
      <c r="AM67" s="21"/>
      <c r="AN67" s="21"/>
      <c r="AO67" s="21"/>
      <c r="AP67" s="21"/>
      <c r="AQ67" s="21"/>
      <c r="AR67" s="26">
        <f t="shared" si="17"/>
        <v>0</v>
      </c>
      <c r="AS67" s="24"/>
      <c r="AT67" s="24"/>
      <c r="AU67" s="24"/>
      <c r="AV67" s="24"/>
      <c r="AW67" s="24"/>
      <c r="AX67" s="24"/>
      <c r="AY67" s="26">
        <f t="shared" si="11"/>
        <v>276</v>
      </c>
    </row>
    <row r="68" spans="1:51" s="4" customFormat="1" ht="15.6">
      <c r="A68" s="19">
        <v>61</v>
      </c>
      <c r="B68" s="19">
        <v>12736</v>
      </c>
      <c r="C68" s="41" t="s">
        <v>95</v>
      </c>
      <c r="D68" s="20">
        <f t="shared" si="12"/>
        <v>0</v>
      </c>
      <c r="E68" s="21"/>
      <c r="F68" s="21"/>
      <c r="G68" s="21"/>
      <c r="H68" s="21"/>
      <c r="I68" s="21"/>
      <c r="J68" s="22">
        <f t="shared" si="13"/>
        <v>0</v>
      </c>
      <c r="K68" s="21"/>
      <c r="L68" s="21"/>
      <c r="M68" s="21"/>
      <c r="N68" s="21"/>
      <c r="O68" s="21"/>
      <c r="P68" s="22">
        <f t="shared" si="14"/>
        <v>172</v>
      </c>
      <c r="Q68" s="22">
        <f t="shared" si="15"/>
        <v>172</v>
      </c>
      <c r="R68" s="23"/>
      <c r="S68" s="23">
        <v>172</v>
      </c>
      <c r="T68" s="23"/>
      <c r="U68" s="21"/>
      <c r="V68" s="21"/>
      <c r="W68" s="24"/>
      <c r="X68" s="21"/>
      <c r="Y68" s="21"/>
      <c r="Z68" s="22">
        <f t="shared" si="10"/>
        <v>0</v>
      </c>
      <c r="AA68" s="21"/>
      <c r="AB68" s="25"/>
      <c r="AC68" s="21"/>
      <c r="AD68" s="21"/>
      <c r="AE68" s="21"/>
      <c r="AF68" s="21"/>
      <c r="AG68" s="21"/>
      <c r="AH68" s="21"/>
      <c r="AI68" s="21"/>
      <c r="AJ68" s="21"/>
      <c r="AK68" s="22">
        <f t="shared" si="16"/>
        <v>0</v>
      </c>
      <c r="AL68" s="21"/>
      <c r="AM68" s="21"/>
      <c r="AN68" s="21"/>
      <c r="AO68" s="21"/>
      <c r="AP68" s="21"/>
      <c r="AQ68" s="21"/>
      <c r="AR68" s="26">
        <f t="shared" si="17"/>
        <v>0</v>
      </c>
      <c r="AS68" s="24"/>
      <c r="AT68" s="24"/>
      <c r="AU68" s="24"/>
      <c r="AV68" s="24"/>
      <c r="AW68" s="24"/>
      <c r="AX68" s="24"/>
      <c r="AY68" s="26">
        <f t="shared" si="11"/>
        <v>172</v>
      </c>
    </row>
    <row r="69" spans="1:51" s="4" customFormat="1" ht="15.6">
      <c r="A69" s="19">
        <v>62</v>
      </c>
      <c r="B69" s="19">
        <v>12820</v>
      </c>
      <c r="C69" s="41" t="s">
        <v>185</v>
      </c>
      <c r="D69" s="20">
        <f t="shared" si="12"/>
        <v>0</v>
      </c>
      <c r="E69" s="21"/>
      <c r="F69" s="21"/>
      <c r="G69" s="21"/>
      <c r="H69" s="21"/>
      <c r="I69" s="21"/>
      <c r="J69" s="22">
        <f t="shared" si="13"/>
        <v>0</v>
      </c>
      <c r="K69" s="21"/>
      <c r="L69" s="21"/>
      <c r="M69" s="21"/>
      <c r="N69" s="21"/>
      <c r="O69" s="21"/>
      <c r="P69" s="22">
        <f t="shared" si="14"/>
        <v>37610</v>
      </c>
      <c r="Q69" s="22">
        <f t="shared" si="15"/>
        <v>37610</v>
      </c>
      <c r="R69" s="23"/>
      <c r="S69" s="23"/>
      <c r="T69" s="23">
        <v>37610</v>
      </c>
      <c r="U69" s="21"/>
      <c r="V69" s="21"/>
      <c r="W69" s="24"/>
      <c r="X69" s="21"/>
      <c r="Y69" s="21"/>
      <c r="Z69" s="22">
        <f t="shared" si="10"/>
        <v>0</v>
      </c>
      <c r="AA69" s="21"/>
      <c r="AB69" s="25"/>
      <c r="AC69" s="21"/>
      <c r="AD69" s="21"/>
      <c r="AE69" s="21"/>
      <c r="AF69" s="21"/>
      <c r="AG69" s="21"/>
      <c r="AH69" s="21"/>
      <c r="AI69" s="21"/>
      <c r="AJ69" s="21"/>
      <c r="AK69" s="22">
        <f t="shared" si="16"/>
        <v>0</v>
      </c>
      <c r="AL69" s="21"/>
      <c r="AM69" s="21"/>
      <c r="AN69" s="21"/>
      <c r="AO69" s="21"/>
      <c r="AP69" s="21"/>
      <c r="AQ69" s="21"/>
      <c r="AR69" s="26">
        <f t="shared" si="17"/>
        <v>0</v>
      </c>
      <c r="AS69" s="24"/>
      <c r="AT69" s="24"/>
      <c r="AU69" s="24"/>
      <c r="AV69" s="24"/>
      <c r="AW69" s="24"/>
      <c r="AX69" s="24"/>
      <c r="AY69" s="26">
        <f t="shared" si="11"/>
        <v>37610</v>
      </c>
    </row>
    <row r="70" spans="1:51" s="4" customFormat="1" ht="15.6">
      <c r="A70" s="19">
        <v>63</v>
      </c>
      <c r="B70" s="19">
        <v>14610</v>
      </c>
      <c r="C70" s="41" t="s">
        <v>134</v>
      </c>
      <c r="D70" s="20">
        <f t="shared" si="12"/>
        <v>241353</v>
      </c>
      <c r="E70" s="21">
        <v>199676</v>
      </c>
      <c r="F70" s="21">
        <v>17559</v>
      </c>
      <c r="G70" s="21">
        <v>23007</v>
      </c>
      <c r="H70" s="21"/>
      <c r="I70" s="21">
        <v>1111</v>
      </c>
      <c r="J70" s="22">
        <f t="shared" si="13"/>
        <v>0</v>
      </c>
      <c r="K70" s="21"/>
      <c r="L70" s="21"/>
      <c r="M70" s="21"/>
      <c r="N70" s="21"/>
      <c r="O70" s="21"/>
      <c r="P70" s="22">
        <f t="shared" si="14"/>
        <v>45867</v>
      </c>
      <c r="Q70" s="22">
        <f t="shared" si="15"/>
        <v>45867</v>
      </c>
      <c r="R70" s="23">
        <v>31215</v>
      </c>
      <c r="S70" s="23">
        <v>8003</v>
      </c>
      <c r="T70" s="23">
        <v>6649</v>
      </c>
      <c r="U70" s="21"/>
      <c r="V70" s="21"/>
      <c r="W70" s="24"/>
      <c r="X70" s="21"/>
      <c r="Y70" s="21"/>
      <c r="Z70" s="22">
        <f t="shared" si="10"/>
        <v>0</v>
      </c>
      <c r="AA70" s="21"/>
      <c r="AB70" s="25"/>
      <c r="AC70" s="21"/>
      <c r="AD70" s="21"/>
      <c r="AE70" s="21"/>
      <c r="AF70" s="21"/>
      <c r="AG70" s="21"/>
      <c r="AH70" s="21"/>
      <c r="AI70" s="21"/>
      <c r="AJ70" s="21"/>
      <c r="AK70" s="22">
        <f t="shared" si="16"/>
        <v>0</v>
      </c>
      <c r="AL70" s="21"/>
      <c r="AM70" s="21"/>
      <c r="AN70" s="21"/>
      <c r="AO70" s="21"/>
      <c r="AP70" s="21"/>
      <c r="AQ70" s="21"/>
      <c r="AR70" s="26">
        <f t="shared" si="17"/>
        <v>233349</v>
      </c>
      <c r="AS70" s="24">
        <v>3159</v>
      </c>
      <c r="AT70" s="24">
        <v>1223</v>
      </c>
      <c r="AU70" s="24">
        <v>227744</v>
      </c>
      <c r="AV70" s="24">
        <v>781</v>
      </c>
      <c r="AW70" s="24">
        <v>442</v>
      </c>
      <c r="AX70" s="24"/>
      <c r="AY70" s="26">
        <f t="shared" si="11"/>
        <v>520569</v>
      </c>
    </row>
    <row r="71" spans="1:51" s="4" customFormat="1" ht="15.6">
      <c r="A71" s="19">
        <v>64</v>
      </c>
      <c r="B71" s="37">
        <v>24650</v>
      </c>
      <c r="C71" s="42" t="s">
        <v>135</v>
      </c>
      <c r="D71" s="20">
        <f t="shared" si="12"/>
        <v>417858</v>
      </c>
      <c r="E71" s="21">
        <v>362113</v>
      </c>
      <c r="F71" s="21">
        <v>17230</v>
      </c>
      <c r="G71" s="21">
        <v>37713</v>
      </c>
      <c r="H71" s="21"/>
      <c r="I71" s="21">
        <v>802</v>
      </c>
      <c r="J71" s="22">
        <f t="shared" si="13"/>
        <v>0</v>
      </c>
      <c r="K71" s="21"/>
      <c r="L71" s="21"/>
      <c r="M71" s="21"/>
      <c r="N71" s="21"/>
      <c r="O71" s="21"/>
      <c r="P71" s="22">
        <f t="shared" si="14"/>
        <v>0</v>
      </c>
      <c r="Q71" s="22">
        <f t="shared" si="15"/>
        <v>0</v>
      </c>
      <c r="R71" s="23"/>
      <c r="S71" s="23"/>
      <c r="T71" s="23"/>
      <c r="U71" s="21"/>
      <c r="V71" s="21"/>
      <c r="W71" s="24"/>
      <c r="X71" s="21"/>
      <c r="Y71" s="21"/>
      <c r="Z71" s="22">
        <f t="shared" si="10"/>
        <v>0</v>
      </c>
      <c r="AA71" s="21"/>
      <c r="AB71" s="25"/>
      <c r="AC71" s="21"/>
      <c r="AD71" s="21"/>
      <c r="AE71" s="21"/>
      <c r="AF71" s="21"/>
      <c r="AG71" s="21"/>
      <c r="AH71" s="21"/>
      <c r="AI71" s="21"/>
      <c r="AJ71" s="21"/>
      <c r="AK71" s="22">
        <f t="shared" si="16"/>
        <v>0</v>
      </c>
      <c r="AL71" s="21"/>
      <c r="AM71" s="21"/>
      <c r="AN71" s="21"/>
      <c r="AO71" s="21"/>
      <c r="AP71" s="21"/>
      <c r="AQ71" s="21"/>
      <c r="AR71" s="26">
        <f t="shared" si="17"/>
        <v>18043</v>
      </c>
      <c r="AS71" s="24">
        <v>1919</v>
      </c>
      <c r="AT71" s="24">
        <v>1653</v>
      </c>
      <c r="AU71" s="24">
        <v>7183</v>
      </c>
      <c r="AV71" s="24">
        <v>1205</v>
      </c>
      <c r="AW71" s="24">
        <v>6083</v>
      </c>
      <c r="AX71" s="24"/>
      <c r="AY71" s="26">
        <f t="shared" si="11"/>
        <v>435901</v>
      </c>
    </row>
    <row r="72" spans="1:51" s="4" customFormat="1" ht="15.6">
      <c r="A72" s="19">
        <v>65</v>
      </c>
      <c r="B72" s="19">
        <v>27610</v>
      </c>
      <c r="C72" s="41" t="s">
        <v>82</v>
      </c>
      <c r="D72" s="20">
        <f t="shared" si="12"/>
        <v>0</v>
      </c>
      <c r="E72" s="21"/>
      <c r="F72" s="21"/>
      <c r="G72" s="21"/>
      <c r="H72" s="21"/>
      <c r="I72" s="21"/>
      <c r="J72" s="22">
        <f t="shared" si="13"/>
        <v>0</v>
      </c>
      <c r="K72" s="21"/>
      <c r="L72" s="21"/>
      <c r="M72" s="21"/>
      <c r="N72" s="21"/>
      <c r="O72" s="21"/>
      <c r="P72" s="22">
        <f t="shared" si="14"/>
        <v>100037</v>
      </c>
      <c r="Q72" s="22">
        <f t="shared" si="15"/>
        <v>100037</v>
      </c>
      <c r="R72" s="23">
        <v>88234</v>
      </c>
      <c r="S72" s="23">
        <v>11803</v>
      </c>
      <c r="T72" s="23"/>
      <c r="U72" s="21"/>
      <c r="V72" s="21"/>
      <c r="W72" s="24"/>
      <c r="X72" s="21"/>
      <c r="Y72" s="21"/>
      <c r="Z72" s="22">
        <f t="shared" si="10"/>
        <v>0</v>
      </c>
      <c r="AA72" s="21"/>
      <c r="AB72" s="25"/>
      <c r="AC72" s="21"/>
      <c r="AD72" s="21"/>
      <c r="AE72" s="21"/>
      <c r="AF72" s="21"/>
      <c r="AG72" s="21"/>
      <c r="AH72" s="21"/>
      <c r="AI72" s="21"/>
      <c r="AJ72" s="21"/>
      <c r="AK72" s="22">
        <f t="shared" si="16"/>
        <v>0</v>
      </c>
      <c r="AL72" s="21"/>
      <c r="AM72" s="21"/>
      <c r="AN72" s="21"/>
      <c r="AO72" s="21"/>
      <c r="AP72" s="21"/>
      <c r="AQ72" s="21"/>
      <c r="AR72" s="26">
        <f t="shared" si="17"/>
        <v>0</v>
      </c>
      <c r="AS72" s="24"/>
      <c r="AT72" s="24"/>
      <c r="AU72" s="24"/>
      <c r="AV72" s="24"/>
      <c r="AW72" s="24"/>
      <c r="AX72" s="24"/>
      <c r="AY72" s="26">
        <f t="shared" si="11"/>
        <v>100037</v>
      </c>
    </row>
    <row r="73" spans="1:51" s="4" customFormat="1" ht="15.6">
      <c r="A73" s="19">
        <v>66</v>
      </c>
      <c r="B73" s="19">
        <v>28130</v>
      </c>
      <c r="C73" s="41" t="s">
        <v>128</v>
      </c>
      <c r="D73" s="20">
        <f t="shared" si="12"/>
        <v>879669</v>
      </c>
      <c r="E73" s="21">
        <v>784678</v>
      </c>
      <c r="F73" s="21">
        <v>57334</v>
      </c>
      <c r="G73" s="21">
        <v>37657</v>
      </c>
      <c r="H73" s="21"/>
      <c r="I73" s="21"/>
      <c r="J73" s="22">
        <f t="shared" si="13"/>
        <v>137678</v>
      </c>
      <c r="K73" s="21"/>
      <c r="L73" s="21">
        <v>137678</v>
      </c>
      <c r="M73" s="21"/>
      <c r="N73" s="21"/>
      <c r="O73" s="21"/>
      <c r="P73" s="22">
        <f t="shared" si="14"/>
        <v>252295</v>
      </c>
      <c r="Q73" s="22">
        <f t="shared" si="15"/>
        <v>244530</v>
      </c>
      <c r="R73" s="23">
        <v>78636</v>
      </c>
      <c r="S73" s="23">
        <v>120862</v>
      </c>
      <c r="T73" s="23">
        <v>45032</v>
      </c>
      <c r="U73" s="21"/>
      <c r="V73" s="21"/>
      <c r="W73" s="24"/>
      <c r="X73" s="21"/>
      <c r="Y73" s="21">
        <v>7765</v>
      </c>
      <c r="Z73" s="22">
        <f t="shared" si="10"/>
        <v>0</v>
      </c>
      <c r="AA73" s="21"/>
      <c r="AB73" s="25"/>
      <c r="AC73" s="21"/>
      <c r="AD73" s="21"/>
      <c r="AE73" s="21"/>
      <c r="AF73" s="21"/>
      <c r="AG73" s="21"/>
      <c r="AH73" s="21"/>
      <c r="AI73" s="21"/>
      <c r="AJ73" s="21"/>
      <c r="AK73" s="22">
        <f t="shared" si="16"/>
        <v>0</v>
      </c>
      <c r="AL73" s="21"/>
      <c r="AM73" s="21"/>
      <c r="AN73" s="21"/>
      <c r="AO73" s="21"/>
      <c r="AP73" s="21"/>
      <c r="AQ73" s="21"/>
      <c r="AR73" s="26">
        <f t="shared" si="17"/>
        <v>60036</v>
      </c>
      <c r="AS73" s="24">
        <v>3122</v>
      </c>
      <c r="AT73" s="24">
        <v>5299</v>
      </c>
      <c r="AU73" s="24">
        <v>27273</v>
      </c>
      <c r="AV73" s="24">
        <v>5187</v>
      </c>
      <c r="AW73" s="24">
        <v>19155</v>
      </c>
      <c r="AX73" s="24"/>
      <c r="AY73" s="26">
        <f t="shared" si="11"/>
        <v>1329678</v>
      </c>
    </row>
    <row r="74" spans="1:51" s="4" customFormat="1" ht="27.6">
      <c r="A74" s="19">
        <v>67</v>
      </c>
      <c r="B74" s="19">
        <v>66611</v>
      </c>
      <c r="C74" s="50" t="s">
        <v>204</v>
      </c>
      <c r="D74" s="20">
        <f t="shared" si="12"/>
        <v>277885</v>
      </c>
      <c r="E74" s="21">
        <v>227332</v>
      </c>
      <c r="F74" s="21">
        <v>25500</v>
      </c>
      <c r="G74" s="21">
        <v>25053</v>
      </c>
      <c r="H74" s="21"/>
      <c r="I74" s="21"/>
      <c r="J74" s="22">
        <f t="shared" si="13"/>
        <v>0</v>
      </c>
      <c r="K74" s="21"/>
      <c r="L74" s="21"/>
      <c r="M74" s="21"/>
      <c r="N74" s="21"/>
      <c r="O74" s="21"/>
      <c r="P74" s="22">
        <f t="shared" si="14"/>
        <v>0</v>
      </c>
      <c r="Q74" s="22">
        <f t="shared" si="15"/>
        <v>0</v>
      </c>
      <c r="R74" s="23"/>
      <c r="S74" s="23"/>
      <c r="T74" s="23"/>
      <c r="U74" s="21"/>
      <c r="V74" s="21"/>
      <c r="W74" s="24"/>
      <c r="X74" s="21"/>
      <c r="Y74" s="21"/>
      <c r="Z74" s="22">
        <f t="shared" si="10"/>
        <v>0</v>
      </c>
      <c r="AA74" s="21"/>
      <c r="AB74" s="25"/>
      <c r="AC74" s="21"/>
      <c r="AD74" s="21"/>
      <c r="AE74" s="21"/>
      <c r="AF74" s="21"/>
      <c r="AG74" s="21"/>
      <c r="AH74" s="21"/>
      <c r="AI74" s="21"/>
      <c r="AJ74" s="21"/>
      <c r="AK74" s="22">
        <f t="shared" si="16"/>
        <v>0</v>
      </c>
      <c r="AL74" s="21"/>
      <c r="AM74" s="21"/>
      <c r="AN74" s="21"/>
      <c r="AO74" s="21"/>
      <c r="AP74" s="21"/>
      <c r="AQ74" s="21"/>
      <c r="AR74" s="26">
        <f t="shared" si="17"/>
        <v>21011</v>
      </c>
      <c r="AS74" s="24">
        <v>1217</v>
      </c>
      <c r="AT74" s="24">
        <v>1677</v>
      </c>
      <c r="AU74" s="24">
        <v>11675</v>
      </c>
      <c r="AV74" s="24">
        <v>1796</v>
      </c>
      <c r="AW74" s="24">
        <v>4646</v>
      </c>
      <c r="AX74" s="24"/>
      <c r="AY74" s="26">
        <f t="shared" si="11"/>
        <v>298896</v>
      </c>
    </row>
    <row r="75" spans="1:51" s="4" customFormat="1" ht="27.6">
      <c r="A75" s="19">
        <v>68</v>
      </c>
      <c r="B75" s="19">
        <v>30289</v>
      </c>
      <c r="C75" s="50" t="s">
        <v>203</v>
      </c>
      <c r="D75" s="20">
        <f t="shared" si="12"/>
        <v>0</v>
      </c>
      <c r="E75" s="21"/>
      <c r="F75" s="21"/>
      <c r="G75" s="21"/>
      <c r="H75" s="21"/>
      <c r="I75" s="21"/>
      <c r="J75" s="22">
        <f t="shared" si="13"/>
        <v>0</v>
      </c>
      <c r="K75" s="21"/>
      <c r="L75" s="21"/>
      <c r="M75" s="21"/>
      <c r="N75" s="21"/>
      <c r="O75" s="21"/>
      <c r="P75" s="22">
        <f t="shared" si="14"/>
        <v>33430</v>
      </c>
      <c r="Q75" s="22">
        <f t="shared" si="15"/>
        <v>33430</v>
      </c>
      <c r="R75" s="23">
        <v>5787</v>
      </c>
      <c r="S75" s="23">
        <v>27643</v>
      </c>
      <c r="T75" s="23"/>
      <c r="U75" s="21"/>
      <c r="V75" s="21"/>
      <c r="W75" s="24"/>
      <c r="X75" s="21"/>
      <c r="Y75" s="21"/>
      <c r="Z75" s="22">
        <f t="shared" si="10"/>
        <v>0</v>
      </c>
      <c r="AA75" s="21"/>
      <c r="AB75" s="25"/>
      <c r="AC75" s="21"/>
      <c r="AD75" s="21"/>
      <c r="AE75" s="21"/>
      <c r="AF75" s="21"/>
      <c r="AG75" s="21"/>
      <c r="AH75" s="21"/>
      <c r="AI75" s="21"/>
      <c r="AJ75" s="21"/>
      <c r="AK75" s="22">
        <f t="shared" si="16"/>
        <v>0</v>
      </c>
      <c r="AL75" s="21"/>
      <c r="AM75" s="21"/>
      <c r="AN75" s="21"/>
      <c r="AO75" s="21"/>
      <c r="AP75" s="21"/>
      <c r="AQ75" s="21"/>
      <c r="AR75" s="26">
        <f t="shared" si="17"/>
        <v>0</v>
      </c>
      <c r="AS75" s="24"/>
      <c r="AT75" s="24"/>
      <c r="AU75" s="24"/>
      <c r="AV75" s="24"/>
      <c r="AW75" s="24"/>
      <c r="AX75" s="24"/>
      <c r="AY75" s="26">
        <f t="shared" si="11"/>
        <v>33430</v>
      </c>
    </row>
    <row r="76" spans="1:51" s="4" customFormat="1" ht="15.6">
      <c r="A76" s="19">
        <v>69</v>
      </c>
      <c r="B76" s="19">
        <v>30292</v>
      </c>
      <c r="C76" s="43" t="s">
        <v>81</v>
      </c>
      <c r="D76" s="20">
        <f t="shared" si="12"/>
        <v>0</v>
      </c>
      <c r="E76" s="21"/>
      <c r="F76" s="21"/>
      <c r="G76" s="21"/>
      <c r="H76" s="21"/>
      <c r="I76" s="21"/>
      <c r="J76" s="22">
        <f t="shared" si="13"/>
        <v>0</v>
      </c>
      <c r="K76" s="21"/>
      <c r="L76" s="21"/>
      <c r="M76" s="21"/>
      <c r="N76" s="21"/>
      <c r="O76" s="21"/>
      <c r="P76" s="22">
        <f t="shared" si="14"/>
        <v>427543</v>
      </c>
      <c r="Q76" s="22">
        <f t="shared" si="15"/>
        <v>427543</v>
      </c>
      <c r="R76" s="23">
        <v>206773</v>
      </c>
      <c r="S76" s="23">
        <v>65839</v>
      </c>
      <c r="T76" s="23">
        <v>154931</v>
      </c>
      <c r="U76" s="21"/>
      <c r="V76" s="21"/>
      <c r="W76" s="24"/>
      <c r="X76" s="21"/>
      <c r="Y76" s="21"/>
      <c r="Z76" s="22">
        <f t="shared" si="10"/>
        <v>0</v>
      </c>
      <c r="AA76" s="21"/>
      <c r="AB76" s="25"/>
      <c r="AC76" s="21"/>
      <c r="AD76" s="21"/>
      <c r="AE76" s="21"/>
      <c r="AF76" s="21"/>
      <c r="AG76" s="21"/>
      <c r="AH76" s="21"/>
      <c r="AI76" s="21"/>
      <c r="AJ76" s="21"/>
      <c r="AK76" s="22">
        <f t="shared" si="16"/>
        <v>0</v>
      </c>
      <c r="AL76" s="21"/>
      <c r="AM76" s="21"/>
      <c r="AN76" s="21"/>
      <c r="AO76" s="21"/>
      <c r="AP76" s="21"/>
      <c r="AQ76" s="21"/>
      <c r="AR76" s="26">
        <f t="shared" si="17"/>
        <v>0</v>
      </c>
      <c r="AS76" s="24"/>
      <c r="AT76" s="24"/>
      <c r="AU76" s="24"/>
      <c r="AV76" s="24"/>
      <c r="AW76" s="24"/>
      <c r="AX76" s="24"/>
      <c r="AY76" s="26">
        <f t="shared" si="11"/>
        <v>427543</v>
      </c>
    </row>
    <row r="77" spans="1:51" s="4" customFormat="1" ht="15.6">
      <c r="A77" s="19">
        <v>70</v>
      </c>
      <c r="B77" s="19">
        <v>30295</v>
      </c>
      <c r="C77" s="41" t="s">
        <v>89</v>
      </c>
      <c r="D77" s="20">
        <f t="shared" si="12"/>
        <v>0</v>
      </c>
      <c r="E77" s="21"/>
      <c r="F77" s="21"/>
      <c r="G77" s="21"/>
      <c r="H77" s="21"/>
      <c r="I77" s="21"/>
      <c r="J77" s="22">
        <f t="shared" si="13"/>
        <v>0</v>
      </c>
      <c r="K77" s="21"/>
      <c r="L77" s="21"/>
      <c r="M77" s="21"/>
      <c r="N77" s="21"/>
      <c r="O77" s="21"/>
      <c r="P77" s="22">
        <f t="shared" si="14"/>
        <v>71014</v>
      </c>
      <c r="Q77" s="22">
        <f t="shared" si="15"/>
        <v>71014</v>
      </c>
      <c r="R77" s="23">
        <v>570</v>
      </c>
      <c r="S77" s="23">
        <v>70444</v>
      </c>
      <c r="T77" s="23"/>
      <c r="U77" s="21"/>
      <c r="V77" s="21"/>
      <c r="W77" s="24"/>
      <c r="X77" s="21"/>
      <c r="Y77" s="21"/>
      <c r="Z77" s="22">
        <f t="shared" si="10"/>
        <v>0</v>
      </c>
      <c r="AA77" s="21"/>
      <c r="AB77" s="25"/>
      <c r="AC77" s="21"/>
      <c r="AD77" s="21"/>
      <c r="AE77" s="21"/>
      <c r="AF77" s="21"/>
      <c r="AG77" s="21"/>
      <c r="AH77" s="21"/>
      <c r="AI77" s="21"/>
      <c r="AJ77" s="21"/>
      <c r="AK77" s="22">
        <f t="shared" si="16"/>
        <v>0</v>
      </c>
      <c r="AL77" s="21"/>
      <c r="AM77" s="21"/>
      <c r="AN77" s="21"/>
      <c r="AO77" s="21"/>
      <c r="AP77" s="21"/>
      <c r="AQ77" s="21"/>
      <c r="AR77" s="26">
        <f t="shared" si="17"/>
        <v>0</v>
      </c>
      <c r="AS77" s="24"/>
      <c r="AT77" s="24"/>
      <c r="AU77" s="24"/>
      <c r="AV77" s="24"/>
      <c r="AW77" s="24"/>
      <c r="AX77" s="24"/>
      <c r="AY77" s="26">
        <f t="shared" si="11"/>
        <v>71014</v>
      </c>
    </row>
    <row r="78" spans="1:51" s="4" customFormat="1" ht="15.6">
      <c r="A78" s="19">
        <v>71</v>
      </c>
      <c r="B78" s="19">
        <v>30403</v>
      </c>
      <c r="C78" s="41" t="s">
        <v>90</v>
      </c>
      <c r="D78" s="20">
        <f t="shared" si="12"/>
        <v>0</v>
      </c>
      <c r="E78" s="21"/>
      <c r="F78" s="21"/>
      <c r="G78" s="21"/>
      <c r="H78" s="21"/>
      <c r="I78" s="21"/>
      <c r="J78" s="22">
        <f t="shared" si="13"/>
        <v>0</v>
      </c>
      <c r="K78" s="21"/>
      <c r="L78" s="21"/>
      <c r="M78" s="21"/>
      <c r="N78" s="21"/>
      <c r="O78" s="21"/>
      <c r="P78" s="22">
        <f t="shared" si="14"/>
        <v>494326</v>
      </c>
      <c r="Q78" s="22">
        <f t="shared" si="15"/>
        <v>414998</v>
      </c>
      <c r="R78" s="23">
        <v>273383</v>
      </c>
      <c r="S78" s="23">
        <v>130605</v>
      </c>
      <c r="T78" s="23">
        <v>11010</v>
      </c>
      <c r="U78" s="21">
        <v>79328</v>
      </c>
      <c r="V78" s="21"/>
      <c r="W78" s="24"/>
      <c r="X78" s="21"/>
      <c r="Y78" s="21"/>
      <c r="Z78" s="22">
        <f t="shared" si="10"/>
        <v>0</v>
      </c>
      <c r="AA78" s="21"/>
      <c r="AB78" s="25"/>
      <c r="AC78" s="21"/>
      <c r="AD78" s="21"/>
      <c r="AE78" s="21"/>
      <c r="AF78" s="21"/>
      <c r="AG78" s="21"/>
      <c r="AH78" s="21"/>
      <c r="AI78" s="21"/>
      <c r="AJ78" s="21"/>
      <c r="AK78" s="22">
        <f t="shared" si="16"/>
        <v>732704</v>
      </c>
      <c r="AL78" s="21">
        <v>332610</v>
      </c>
      <c r="AM78" s="21"/>
      <c r="AN78" s="21"/>
      <c r="AO78" s="21"/>
      <c r="AP78" s="21">
        <v>400094</v>
      </c>
      <c r="AQ78" s="21"/>
      <c r="AR78" s="26">
        <f t="shared" si="17"/>
        <v>285315</v>
      </c>
      <c r="AS78" s="24"/>
      <c r="AT78" s="24">
        <v>285315</v>
      </c>
      <c r="AU78" s="24"/>
      <c r="AV78" s="24"/>
      <c r="AW78" s="24"/>
      <c r="AX78" s="24"/>
      <c r="AY78" s="26">
        <f t="shared" si="11"/>
        <v>1512345</v>
      </c>
    </row>
    <row r="79" spans="1:51" s="4" customFormat="1" ht="15.6">
      <c r="A79" s="19">
        <v>72</v>
      </c>
      <c r="B79" s="19">
        <v>30501</v>
      </c>
      <c r="C79" s="41" t="s">
        <v>84</v>
      </c>
      <c r="D79" s="20">
        <f t="shared" si="12"/>
        <v>0</v>
      </c>
      <c r="E79" s="21"/>
      <c r="F79" s="21"/>
      <c r="G79" s="21"/>
      <c r="H79" s="21"/>
      <c r="I79" s="21"/>
      <c r="J79" s="22">
        <f t="shared" si="13"/>
        <v>0</v>
      </c>
      <c r="K79" s="21"/>
      <c r="L79" s="21"/>
      <c r="M79" s="21"/>
      <c r="N79" s="21"/>
      <c r="O79" s="21"/>
      <c r="P79" s="22">
        <f t="shared" si="14"/>
        <v>55911</v>
      </c>
      <c r="Q79" s="22">
        <f t="shared" si="15"/>
        <v>55911</v>
      </c>
      <c r="R79" s="23">
        <v>9451</v>
      </c>
      <c r="S79" s="23">
        <v>46460</v>
      </c>
      <c r="T79" s="23"/>
      <c r="U79" s="21"/>
      <c r="V79" s="21"/>
      <c r="W79" s="24"/>
      <c r="X79" s="21"/>
      <c r="Y79" s="21"/>
      <c r="Z79" s="22">
        <f t="shared" si="10"/>
        <v>0</v>
      </c>
      <c r="AA79" s="21"/>
      <c r="AB79" s="25"/>
      <c r="AC79" s="21"/>
      <c r="AD79" s="21"/>
      <c r="AE79" s="21"/>
      <c r="AF79" s="21"/>
      <c r="AG79" s="21"/>
      <c r="AH79" s="21"/>
      <c r="AI79" s="21"/>
      <c r="AJ79" s="21"/>
      <c r="AK79" s="22">
        <f t="shared" si="16"/>
        <v>0</v>
      </c>
      <c r="AL79" s="21"/>
      <c r="AM79" s="21"/>
      <c r="AN79" s="21"/>
      <c r="AO79" s="21"/>
      <c r="AP79" s="21"/>
      <c r="AQ79" s="21"/>
      <c r="AR79" s="26">
        <f t="shared" si="17"/>
        <v>0</v>
      </c>
      <c r="AS79" s="24"/>
      <c r="AT79" s="24"/>
      <c r="AU79" s="24"/>
      <c r="AV79" s="24"/>
      <c r="AW79" s="24"/>
      <c r="AX79" s="24"/>
      <c r="AY79" s="26">
        <f t="shared" si="11"/>
        <v>55911</v>
      </c>
    </row>
    <row r="80" spans="1:51" s="4" customFormat="1" ht="15.6">
      <c r="A80" s="19">
        <v>73</v>
      </c>
      <c r="B80" s="19">
        <v>30508</v>
      </c>
      <c r="C80" s="41" t="s">
        <v>92</v>
      </c>
      <c r="D80" s="20">
        <f t="shared" si="12"/>
        <v>0</v>
      </c>
      <c r="E80" s="21"/>
      <c r="F80" s="21"/>
      <c r="G80" s="21"/>
      <c r="H80" s="21"/>
      <c r="I80" s="21"/>
      <c r="J80" s="22">
        <f t="shared" si="13"/>
        <v>0</v>
      </c>
      <c r="K80" s="21"/>
      <c r="L80" s="21"/>
      <c r="M80" s="21"/>
      <c r="N80" s="21"/>
      <c r="O80" s="21"/>
      <c r="P80" s="22">
        <f t="shared" si="14"/>
        <v>40290</v>
      </c>
      <c r="Q80" s="22">
        <f t="shared" si="15"/>
        <v>40290</v>
      </c>
      <c r="R80" s="23">
        <v>4327</v>
      </c>
      <c r="S80" s="23">
        <v>35963</v>
      </c>
      <c r="T80" s="23"/>
      <c r="U80" s="21"/>
      <c r="V80" s="21"/>
      <c r="W80" s="24"/>
      <c r="X80" s="21"/>
      <c r="Y80" s="21"/>
      <c r="Z80" s="22">
        <f t="shared" si="10"/>
        <v>0</v>
      </c>
      <c r="AA80" s="21"/>
      <c r="AB80" s="25"/>
      <c r="AC80" s="21"/>
      <c r="AD80" s="21"/>
      <c r="AE80" s="21"/>
      <c r="AF80" s="21"/>
      <c r="AG80" s="21"/>
      <c r="AH80" s="21"/>
      <c r="AI80" s="21"/>
      <c r="AJ80" s="21"/>
      <c r="AK80" s="22">
        <f t="shared" si="16"/>
        <v>0</v>
      </c>
      <c r="AL80" s="21"/>
      <c r="AM80" s="21"/>
      <c r="AN80" s="21"/>
      <c r="AO80" s="21"/>
      <c r="AP80" s="21"/>
      <c r="AQ80" s="21"/>
      <c r="AR80" s="26">
        <f t="shared" si="17"/>
        <v>0</v>
      </c>
      <c r="AS80" s="24"/>
      <c r="AT80" s="24"/>
      <c r="AU80" s="24"/>
      <c r="AV80" s="24"/>
      <c r="AW80" s="24"/>
      <c r="AX80" s="24"/>
      <c r="AY80" s="26">
        <f t="shared" si="11"/>
        <v>40290</v>
      </c>
    </row>
    <row r="81" spans="1:51" s="4" customFormat="1" ht="15.6">
      <c r="A81" s="19">
        <v>74</v>
      </c>
      <c r="B81" s="19">
        <v>30527</v>
      </c>
      <c r="C81" s="41" t="s">
        <v>73</v>
      </c>
      <c r="D81" s="20">
        <f t="shared" si="12"/>
        <v>0</v>
      </c>
      <c r="E81" s="21"/>
      <c r="F81" s="21"/>
      <c r="G81" s="21"/>
      <c r="H81" s="21"/>
      <c r="I81" s="21"/>
      <c r="J81" s="22">
        <f t="shared" si="13"/>
        <v>0</v>
      </c>
      <c r="K81" s="21"/>
      <c r="L81" s="21"/>
      <c r="M81" s="21"/>
      <c r="N81" s="21"/>
      <c r="O81" s="21"/>
      <c r="P81" s="22">
        <f t="shared" si="14"/>
        <v>4308</v>
      </c>
      <c r="Q81" s="22">
        <f t="shared" si="15"/>
        <v>4308</v>
      </c>
      <c r="R81" s="23">
        <v>46</v>
      </c>
      <c r="S81" s="23">
        <v>4262</v>
      </c>
      <c r="T81" s="23"/>
      <c r="U81" s="21"/>
      <c r="V81" s="21"/>
      <c r="W81" s="24"/>
      <c r="X81" s="21"/>
      <c r="Y81" s="21"/>
      <c r="Z81" s="22">
        <f t="shared" si="10"/>
        <v>0</v>
      </c>
      <c r="AA81" s="21"/>
      <c r="AB81" s="25"/>
      <c r="AC81" s="21"/>
      <c r="AD81" s="21"/>
      <c r="AE81" s="21"/>
      <c r="AF81" s="21"/>
      <c r="AG81" s="21"/>
      <c r="AH81" s="21"/>
      <c r="AI81" s="21"/>
      <c r="AJ81" s="21"/>
      <c r="AK81" s="22">
        <f t="shared" si="16"/>
        <v>0</v>
      </c>
      <c r="AL81" s="21"/>
      <c r="AM81" s="21"/>
      <c r="AN81" s="21"/>
      <c r="AO81" s="21"/>
      <c r="AP81" s="21"/>
      <c r="AQ81" s="21"/>
      <c r="AR81" s="26">
        <f t="shared" si="17"/>
        <v>0</v>
      </c>
      <c r="AS81" s="24"/>
      <c r="AT81" s="24"/>
      <c r="AU81" s="24"/>
      <c r="AV81" s="24"/>
      <c r="AW81" s="24"/>
      <c r="AX81" s="24"/>
      <c r="AY81" s="26">
        <f t="shared" si="11"/>
        <v>4308</v>
      </c>
    </row>
    <row r="82" spans="1:51" s="4" customFormat="1" ht="15.6">
      <c r="A82" s="19">
        <v>75</v>
      </c>
      <c r="B82" s="19">
        <v>30528</v>
      </c>
      <c r="C82" s="41" t="s">
        <v>62</v>
      </c>
      <c r="D82" s="20">
        <f t="shared" si="12"/>
        <v>0</v>
      </c>
      <c r="E82" s="21"/>
      <c r="F82" s="21"/>
      <c r="G82" s="21"/>
      <c r="H82" s="21"/>
      <c r="I82" s="21"/>
      <c r="J82" s="22">
        <f t="shared" si="13"/>
        <v>0</v>
      </c>
      <c r="K82" s="21"/>
      <c r="L82" s="21"/>
      <c r="M82" s="21"/>
      <c r="N82" s="21"/>
      <c r="O82" s="21"/>
      <c r="P82" s="22">
        <f t="shared" si="14"/>
        <v>8821</v>
      </c>
      <c r="Q82" s="22">
        <f t="shared" si="15"/>
        <v>8821</v>
      </c>
      <c r="R82" s="23"/>
      <c r="S82" s="23"/>
      <c r="T82" s="23">
        <v>8821</v>
      </c>
      <c r="U82" s="21"/>
      <c r="V82" s="21"/>
      <c r="W82" s="24"/>
      <c r="X82" s="21"/>
      <c r="Y82" s="21"/>
      <c r="Z82" s="22">
        <f t="shared" si="10"/>
        <v>0</v>
      </c>
      <c r="AA82" s="21"/>
      <c r="AB82" s="25"/>
      <c r="AC82" s="21"/>
      <c r="AD82" s="21"/>
      <c r="AE82" s="21"/>
      <c r="AF82" s="21"/>
      <c r="AG82" s="21"/>
      <c r="AH82" s="21"/>
      <c r="AI82" s="21"/>
      <c r="AJ82" s="21"/>
      <c r="AK82" s="22">
        <f t="shared" si="16"/>
        <v>0</v>
      </c>
      <c r="AL82" s="21"/>
      <c r="AM82" s="21"/>
      <c r="AN82" s="21"/>
      <c r="AO82" s="21"/>
      <c r="AP82" s="21"/>
      <c r="AQ82" s="21"/>
      <c r="AR82" s="26">
        <f t="shared" si="17"/>
        <v>0</v>
      </c>
      <c r="AS82" s="24"/>
      <c r="AT82" s="24"/>
      <c r="AU82" s="24"/>
      <c r="AV82" s="24"/>
      <c r="AW82" s="24"/>
      <c r="AX82" s="24"/>
      <c r="AY82" s="26">
        <f t="shared" si="11"/>
        <v>8821</v>
      </c>
    </row>
    <row r="83" spans="1:51" s="4" customFormat="1" ht="15.6">
      <c r="A83" s="19">
        <v>76</v>
      </c>
      <c r="B83" s="19">
        <v>30529</v>
      </c>
      <c r="C83" s="41" t="s">
        <v>63</v>
      </c>
      <c r="D83" s="20">
        <f t="shared" si="12"/>
        <v>0</v>
      </c>
      <c r="E83" s="21"/>
      <c r="F83" s="21"/>
      <c r="G83" s="21"/>
      <c r="H83" s="21"/>
      <c r="I83" s="21"/>
      <c r="J83" s="22">
        <f t="shared" si="13"/>
        <v>0</v>
      </c>
      <c r="K83" s="21"/>
      <c r="L83" s="21"/>
      <c r="M83" s="21"/>
      <c r="N83" s="21"/>
      <c r="O83" s="21"/>
      <c r="P83" s="22">
        <f t="shared" si="14"/>
        <v>18324</v>
      </c>
      <c r="Q83" s="22">
        <f t="shared" si="15"/>
        <v>18324</v>
      </c>
      <c r="R83" s="23"/>
      <c r="S83" s="23">
        <v>18324</v>
      </c>
      <c r="T83" s="23"/>
      <c r="U83" s="21"/>
      <c r="V83" s="21"/>
      <c r="W83" s="24"/>
      <c r="X83" s="21"/>
      <c r="Y83" s="21"/>
      <c r="Z83" s="22">
        <f t="shared" si="10"/>
        <v>0</v>
      </c>
      <c r="AA83" s="21"/>
      <c r="AB83" s="25"/>
      <c r="AC83" s="21"/>
      <c r="AD83" s="21"/>
      <c r="AE83" s="21"/>
      <c r="AF83" s="21"/>
      <c r="AG83" s="21"/>
      <c r="AH83" s="21"/>
      <c r="AI83" s="21"/>
      <c r="AJ83" s="21"/>
      <c r="AK83" s="22">
        <f t="shared" si="16"/>
        <v>0</v>
      </c>
      <c r="AL83" s="21"/>
      <c r="AM83" s="21"/>
      <c r="AN83" s="21"/>
      <c r="AO83" s="21"/>
      <c r="AP83" s="21"/>
      <c r="AQ83" s="21"/>
      <c r="AR83" s="26">
        <f t="shared" si="17"/>
        <v>0</v>
      </c>
      <c r="AS83" s="24"/>
      <c r="AT83" s="24"/>
      <c r="AU83" s="24"/>
      <c r="AV83" s="24"/>
      <c r="AW83" s="24"/>
      <c r="AX83" s="24"/>
      <c r="AY83" s="26">
        <f t="shared" si="11"/>
        <v>18324</v>
      </c>
    </row>
    <row r="84" spans="1:51" s="4" customFormat="1" ht="15.6">
      <c r="A84" s="19">
        <v>77</v>
      </c>
      <c r="B84" s="19">
        <v>31558</v>
      </c>
      <c r="C84" s="41" t="s">
        <v>74</v>
      </c>
      <c r="D84" s="20">
        <f t="shared" si="12"/>
        <v>0</v>
      </c>
      <c r="E84" s="21"/>
      <c r="F84" s="21"/>
      <c r="G84" s="21"/>
      <c r="H84" s="21"/>
      <c r="I84" s="21"/>
      <c r="J84" s="22">
        <f t="shared" si="13"/>
        <v>0</v>
      </c>
      <c r="K84" s="21"/>
      <c r="L84" s="21"/>
      <c r="M84" s="21"/>
      <c r="N84" s="21"/>
      <c r="O84" s="21"/>
      <c r="P84" s="22">
        <f t="shared" si="14"/>
        <v>28</v>
      </c>
      <c r="Q84" s="22">
        <f t="shared" si="15"/>
        <v>28</v>
      </c>
      <c r="R84" s="23">
        <v>28</v>
      </c>
      <c r="S84" s="23"/>
      <c r="T84" s="23"/>
      <c r="U84" s="21"/>
      <c r="V84" s="21"/>
      <c r="W84" s="24"/>
      <c r="X84" s="21"/>
      <c r="Y84" s="21"/>
      <c r="Z84" s="22">
        <f t="shared" si="10"/>
        <v>0</v>
      </c>
      <c r="AA84" s="21"/>
      <c r="AB84" s="25"/>
      <c r="AC84" s="21"/>
      <c r="AD84" s="21"/>
      <c r="AE84" s="21"/>
      <c r="AF84" s="21"/>
      <c r="AG84" s="21"/>
      <c r="AH84" s="21"/>
      <c r="AI84" s="21"/>
      <c r="AJ84" s="21"/>
      <c r="AK84" s="22">
        <f t="shared" si="16"/>
        <v>0</v>
      </c>
      <c r="AL84" s="21"/>
      <c r="AM84" s="21"/>
      <c r="AN84" s="21"/>
      <c r="AO84" s="21"/>
      <c r="AP84" s="21"/>
      <c r="AQ84" s="21"/>
      <c r="AR84" s="26">
        <f t="shared" si="17"/>
        <v>0</v>
      </c>
      <c r="AS84" s="24"/>
      <c r="AT84" s="24"/>
      <c r="AU84" s="24"/>
      <c r="AV84" s="24"/>
      <c r="AW84" s="24"/>
      <c r="AX84" s="24"/>
      <c r="AY84" s="26">
        <f t="shared" si="11"/>
        <v>28</v>
      </c>
    </row>
    <row r="85" spans="1:51" s="4" customFormat="1" ht="15.6">
      <c r="A85" s="19">
        <v>78</v>
      </c>
      <c r="B85" s="19">
        <v>32020</v>
      </c>
      <c r="C85" s="41" t="s">
        <v>67</v>
      </c>
      <c r="D85" s="20">
        <f t="shared" si="12"/>
        <v>0</v>
      </c>
      <c r="E85" s="21"/>
      <c r="F85" s="21"/>
      <c r="G85" s="21"/>
      <c r="H85" s="21"/>
      <c r="I85" s="21"/>
      <c r="J85" s="22">
        <f t="shared" si="13"/>
        <v>0</v>
      </c>
      <c r="K85" s="21"/>
      <c r="L85" s="21"/>
      <c r="M85" s="21"/>
      <c r="N85" s="21"/>
      <c r="O85" s="21"/>
      <c r="P85" s="22">
        <f t="shared" si="14"/>
        <v>553</v>
      </c>
      <c r="Q85" s="22">
        <f t="shared" si="15"/>
        <v>553</v>
      </c>
      <c r="R85" s="23">
        <v>553</v>
      </c>
      <c r="S85" s="23"/>
      <c r="T85" s="23"/>
      <c r="U85" s="21"/>
      <c r="V85" s="21"/>
      <c r="W85" s="24"/>
      <c r="X85" s="21"/>
      <c r="Y85" s="21"/>
      <c r="Z85" s="22">
        <f t="shared" si="10"/>
        <v>0</v>
      </c>
      <c r="AA85" s="21"/>
      <c r="AB85" s="25"/>
      <c r="AC85" s="21"/>
      <c r="AD85" s="21"/>
      <c r="AE85" s="21"/>
      <c r="AF85" s="21"/>
      <c r="AG85" s="21"/>
      <c r="AH85" s="21"/>
      <c r="AI85" s="21"/>
      <c r="AJ85" s="21"/>
      <c r="AK85" s="22">
        <f t="shared" si="16"/>
        <v>0</v>
      </c>
      <c r="AL85" s="21"/>
      <c r="AM85" s="21"/>
      <c r="AN85" s="21"/>
      <c r="AO85" s="21"/>
      <c r="AP85" s="21"/>
      <c r="AQ85" s="21"/>
      <c r="AR85" s="26">
        <f t="shared" si="17"/>
        <v>0</v>
      </c>
      <c r="AS85" s="24"/>
      <c r="AT85" s="24"/>
      <c r="AU85" s="24"/>
      <c r="AV85" s="24"/>
      <c r="AW85" s="24"/>
      <c r="AX85" s="24"/>
      <c r="AY85" s="26">
        <f t="shared" si="11"/>
        <v>553</v>
      </c>
    </row>
    <row r="86" spans="1:51" s="4" customFormat="1" ht="15.6">
      <c r="A86" s="19">
        <v>79</v>
      </c>
      <c r="B86" s="19">
        <v>32093</v>
      </c>
      <c r="C86" s="41" t="s">
        <v>144</v>
      </c>
      <c r="D86" s="20">
        <f t="shared" si="12"/>
        <v>0</v>
      </c>
      <c r="E86" s="21"/>
      <c r="F86" s="21"/>
      <c r="G86" s="21"/>
      <c r="H86" s="21"/>
      <c r="I86" s="21"/>
      <c r="J86" s="22">
        <f t="shared" si="13"/>
        <v>0</v>
      </c>
      <c r="K86" s="21"/>
      <c r="L86" s="21"/>
      <c r="M86" s="21"/>
      <c r="N86" s="21"/>
      <c r="O86" s="21"/>
      <c r="P86" s="22">
        <f t="shared" si="14"/>
        <v>7126</v>
      </c>
      <c r="Q86" s="22">
        <f t="shared" si="15"/>
        <v>7126</v>
      </c>
      <c r="R86" s="23">
        <v>7126</v>
      </c>
      <c r="S86" s="23"/>
      <c r="T86" s="23"/>
      <c r="U86" s="21"/>
      <c r="V86" s="21"/>
      <c r="W86" s="24"/>
      <c r="X86" s="21"/>
      <c r="Y86" s="21"/>
      <c r="Z86" s="22">
        <f t="shared" ref="Z86:Z111" si="18">+AA86+AB86+AC86+AD86+AE86+AF86+AG86+AH86+AI86+AJ86</f>
        <v>0</v>
      </c>
      <c r="AA86" s="21"/>
      <c r="AB86" s="25"/>
      <c r="AC86" s="21"/>
      <c r="AD86" s="21"/>
      <c r="AE86" s="21"/>
      <c r="AF86" s="21"/>
      <c r="AG86" s="21"/>
      <c r="AH86" s="21"/>
      <c r="AI86" s="21"/>
      <c r="AJ86" s="21"/>
      <c r="AK86" s="22">
        <f t="shared" si="16"/>
        <v>531525</v>
      </c>
      <c r="AL86" s="21">
        <v>486307</v>
      </c>
      <c r="AM86" s="21"/>
      <c r="AN86" s="21"/>
      <c r="AO86" s="21"/>
      <c r="AP86" s="21">
        <v>45218</v>
      </c>
      <c r="AQ86" s="21"/>
      <c r="AR86" s="26">
        <f t="shared" si="17"/>
        <v>0</v>
      </c>
      <c r="AS86" s="24"/>
      <c r="AT86" s="24"/>
      <c r="AU86" s="24"/>
      <c r="AV86" s="24"/>
      <c r="AW86" s="24"/>
      <c r="AX86" s="24"/>
      <c r="AY86" s="26">
        <f t="shared" si="11"/>
        <v>538651</v>
      </c>
    </row>
    <row r="87" spans="1:51" s="4" customFormat="1" ht="15.6">
      <c r="A87" s="19">
        <v>80</v>
      </c>
      <c r="B87" s="19">
        <v>32961</v>
      </c>
      <c r="C87" s="41" t="s">
        <v>68</v>
      </c>
      <c r="D87" s="20">
        <f t="shared" si="12"/>
        <v>0</v>
      </c>
      <c r="E87" s="21"/>
      <c r="F87" s="21"/>
      <c r="G87" s="21"/>
      <c r="H87" s="21"/>
      <c r="I87" s="21"/>
      <c r="J87" s="22">
        <f t="shared" si="13"/>
        <v>0</v>
      </c>
      <c r="K87" s="21"/>
      <c r="L87" s="21"/>
      <c r="M87" s="21"/>
      <c r="N87" s="21"/>
      <c r="O87" s="21"/>
      <c r="P87" s="22">
        <f t="shared" si="14"/>
        <v>1042</v>
      </c>
      <c r="Q87" s="22">
        <f t="shared" si="15"/>
        <v>1042</v>
      </c>
      <c r="R87" s="23">
        <v>1042</v>
      </c>
      <c r="S87" s="23"/>
      <c r="T87" s="23"/>
      <c r="U87" s="21"/>
      <c r="V87" s="21"/>
      <c r="W87" s="24"/>
      <c r="X87" s="21"/>
      <c r="Y87" s="21"/>
      <c r="Z87" s="22">
        <f t="shared" si="18"/>
        <v>0</v>
      </c>
      <c r="AA87" s="21"/>
      <c r="AB87" s="25"/>
      <c r="AC87" s="21"/>
      <c r="AD87" s="21"/>
      <c r="AE87" s="21"/>
      <c r="AF87" s="21"/>
      <c r="AG87" s="21"/>
      <c r="AH87" s="21"/>
      <c r="AI87" s="21"/>
      <c r="AJ87" s="21"/>
      <c r="AK87" s="22">
        <f t="shared" si="16"/>
        <v>2413</v>
      </c>
      <c r="AL87" s="21"/>
      <c r="AM87" s="21"/>
      <c r="AN87" s="21"/>
      <c r="AO87" s="21"/>
      <c r="AP87" s="21">
        <v>2413</v>
      </c>
      <c r="AQ87" s="21"/>
      <c r="AR87" s="26">
        <f t="shared" si="17"/>
        <v>0</v>
      </c>
      <c r="AS87" s="24"/>
      <c r="AT87" s="24"/>
      <c r="AU87" s="24"/>
      <c r="AV87" s="24"/>
      <c r="AW87" s="24"/>
      <c r="AX87" s="24"/>
      <c r="AY87" s="26">
        <f t="shared" ref="AY87:AY114" si="19">+D87+J87+P87+Z87+AK87+AR87</f>
        <v>3455</v>
      </c>
    </row>
    <row r="88" spans="1:51" s="4" customFormat="1" ht="15.6">
      <c r="A88" s="19">
        <v>81</v>
      </c>
      <c r="B88" s="19">
        <v>33199</v>
      </c>
      <c r="C88" s="41" t="s">
        <v>85</v>
      </c>
      <c r="D88" s="20">
        <f t="shared" si="12"/>
        <v>0</v>
      </c>
      <c r="E88" s="21"/>
      <c r="F88" s="21"/>
      <c r="G88" s="21"/>
      <c r="H88" s="21"/>
      <c r="I88" s="21"/>
      <c r="J88" s="22">
        <f t="shared" si="13"/>
        <v>0</v>
      </c>
      <c r="K88" s="21"/>
      <c r="L88" s="21"/>
      <c r="M88" s="21"/>
      <c r="N88" s="21"/>
      <c r="O88" s="21"/>
      <c r="P88" s="22">
        <f t="shared" si="14"/>
        <v>50181</v>
      </c>
      <c r="Q88" s="22">
        <f t="shared" si="15"/>
        <v>50181</v>
      </c>
      <c r="R88" s="23">
        <v>9545</v>
      </c>
      <c r="S88" s="23">
        <v>40636</v>
      </c>
      <c r="T88" s="23"/>
      <c r="U88" s="21"/>
      <c r="V88" s="21"/>
      <c r="W88" s="24"/>
      <c r="X88" s="21"/>
      <c r="Y88" s="21"/>
      <c r="Z88" s="22">
        <f t="shared" si="18"/>
        <v>0</v>
      </c>
      <c r="AA88" s="21"/>
      <c r="AB88" s="25"/>
      <c r="AC88" s="21"/>
      <c r="AD88" s="21"/>
      <c r="AE88" s="21"/>
      <c r="AF88" s="21"/>
      <c r="AG88" s="21"/>
      <c r="AH88" s="21"/>
      <c r="AI88" s="21"/>
      <c r="AJ88" s="21"/>
      <c r="AK88" s="22">
        <f t="shared" si="16"/>
        <v>0</v>
      </c>
      <c r="AL88" s="21"/>
      <c r="AM88" s="21"/>
      <c r="AN88" s="21"/>
      <c r="AO88" s="21"/>
      <c r="AP88" s="21"/>
      <c r="AQ88" s="21"/>
      <c r="AR88" s="26">
        <f t="shared" si="17"/>
        <v>0</v>
      </c>
      <c r="AS88" s="24"/>
      <c r="AT88" s="24"/>
      <c r="AU88" s="24"/>
      <c r="AV88" s="24"/>
      <c r="AW88" s="24"/>
      <c r="AX88" s="24"/>
      <c r="AY88" s="26">
        <f t="shared" si="19"/>
        <v>50181</v>
      </c>
    </row>
    <row r="89" spans="1:51" s="4" customFormat="1" ht="27.6">
      <c r="A89" s="19">
        <v>82</v>
      </c>
      <c r="B89" s="19">
        <v>36879</v>
      </c>
      <c r="C89" s="38" t="s">
        <v>210</v>
      </c>
      <c r="D89" s="20">
        <f t="shared" si="12"/>
        <v>88264</v>
      </c>
      <c r="E89" s="21">
        <v>87882</v>
      </c>
      <c r="F89" s="21">
        <v>77</v>
      </c>
      <c r="G89" s="21"/>
      <c r="H89" s="21"/>
      <c r="I89" s="21">
        <v>305</v>
      </c>
      <c r="J89" s="22">
        <f t="shared" si="13"/>
        <v>0</v>
      </c>
      <c r="K89" s="21"/>
      <c r="L89" s="21"/>
      <c r="M89" s="21"/>
      <c r="N89" s="21"/>
      <c r="O89" s="21"/>
      <c r="P89" s="22">
        <f t="shared" si="14"/>
        <v>0</v>
      </c>
      <c r="Q89" s="22">
        <f t="shared" si="15"/>
        <v>0</v>
      </c>
      <c r="R89" s="23"/>
      <c r="S89" s="23"/>
      <c r="T89" s="23"/>
      <c r="U89" s="21"/>
      <c r="V89" s="21"/>
      <c r="W89" s="24"/>
      <c r="X89" s="21"/>
      <c r="Y89" s="21"/>
      <c r="Z89" s="22">
        <f t="shared" si="18"/>
        <v>0</v>
      </c>
      <c r="AA89" s="21"/>
      <c r="AB89" s="25"/>
      <c r="AC89" s="21"/>
      <c r="AD89" s="21"/>
      <c r="AE89" s="21"/>
      <c r="AF89" s="21"/>
      <c r="AG89" s="21"/>
      <c r="AH89" s="21"/>
      <c r="AI89" s="21"/>
      <c r="AJ89" s="21"/>
      <c r="AK89" s="22">
        <f t="shared" si="16"/>
        <v>0</v>
      </c>
      <c r="AL89" s="21"/>
      <c r="AM89" s="21"/>
      <c r="AN89" s="21"/>
      <c r="AO89" s="21"/>
      <c r="AP89" s="21"/>
      <c r="AQ89" s="21"/>
      <c r="AR89" s="26">
        <f t="shared" si="17"/>
        <v>0</v>
      </c>
      <c r="AS89" s="24"/>
      <c r="AT89" s="24"/>
      <c r="AU89" s="24"/>
      <c r="AV89" s="24"/>
      <c r="AW89" s="24"/>
      <c r="AX89" s="24"/>
      <c r="AY89" s="26">
        <f t="shared" si="19"/>
        <v>88264</v>
      </c>
    </row>
    <row r="90" spans="1:51" s="4" customFormat="1" ht="15.6">
      <c r="A90" s="19">
        <v>83</v>
      </c>
      <c r="B90" s="19">
        <v>37900</v>
      </c>
      <c r="C90" s="43" t="s">
        <v>61</v>
      </c>
      <c r="D90" s="20">
        <f t="shared" si="12"/>
        <v>0</v>
      </c>
      <c r="E90" s="21"/>
      <c r="F90" s="21"/>
      <c r="G90" s="21"/>
      <c r="H90" s="21"/>
      <c r="I90" s="21"/>
      <c r="J90" s="22">
        <f t="shared" si="13"/>
        <v>0</v>
      </c>
      <c r="K90" s="21"/>
      <c r="L90" s="21"/>
      <c r="M90" s="21"/>
      <c r="N90" s="21"/>
      <c r="O90" s="21"/>
      <c r="P90" s="22">
        <f t="shared" si="14"/>
        <v>29</v>
      </c>
      <c r="Q90" s="22">
        <f t="shared" si="15"/>
        <v>29</v>
      </c>
      <c r="R90" s="23">
        <v>29</v>
      </c>
      <c r="S90" s="23"/>
      <c r="T90" s="23"/>
      <c r="U90" s="21"/>
      <c r="V90" s="21"/>
      <c r="W90" s="24"/>
      <c r="X90" s="21"/>
      <c r="Y90" s="21"/>
      <c r="Z90" s="22">
        <f t="shared" si="18"/>
        <v>0</v>
      </c>
      <c r="AA90" s="21"/>
      <c r="AB90" s="25"/>
      <c r="AC90" s="21"/>
      <c r="AD90" s="21"/>
      <c r="AE90" s="21"/>
      <c r="AF90" s="21"/>
      <c r="AG90" s="21"/>
      <c r="AH90" s="21"/>
      <c r="AI90" s="21"/>
      <c r="AJ90" s="21"/>
      <c r="AK90" s="22">
        <f t="shared" si="16"/>
        <v>0</v>
      </c>
      <c r="AL90" s="21"/>
      <c r="AM90" s="21"/>
      <c r="AN90" s="21"/>
      <c r="AO90" s="21"/>
      <c r="AP90" s="21"/>
      <c r="AQ90" s="21"/>
      <c r="AR90" s="26">
        <f t="shared" si="17"/>
        <v>0</v>
      </c>
      <c r="AS90" s="24"/>
      <c r="AT90" s="24"/>
      <c r="AU90" s="24"/>
      <c r="AV90" s="24"/>
      <c r="AW90" s="24"/>
      <c r="AX90" s="24"/>
      <c r="AY90" s="26">
        <f t="shared" si="19"/>
        <v>29</v>
      </c>
    </row>
    <row r="91" spans="1:51" s="4" customFormat="1" ht="15.6">
      <c r="A91" s="19">
        <v>84</v>
      </c>
      <c r="B91" s="19">
        <v>39143</v>
      </c>
      <c r="C91" s="41" t="s">
        <v>75</v>
      </c>
      <c r="D91" s="20">
        <f t="shared" si="12"/>
        <v>0</v>
      </c>
      <c r="E91" s="21"/>
      <c r="F91" s="21"/>
      <c r="G91" s="21"/>
      <c r="H91" s="21"/>
      <c r="I91" s="21"/>
      <c r="J91" s="22">
        <f t="shared" si="13"/>
        <v>0</v>
      </c>
      <c r="K91" s="21"/>
      <c r="L91" s="21"/>
      <c r="M91" s="21"/>
      <c r="N91" s="21"/>
      <c r="O91" s="21"/>
      <c r="P91" s="22">
        <f t="shared" si="14"/>
        <v>28</v>
      </c>
      <c r="Q91" s="22">
        <f t="shared" si="15"/>
        <v>28</v>
      </c>
      <c r="R91" s="23">
        <v>28</v>
      </c>
      <c r="S91" s="23"/>
      <c r="T91" s="23"/>
      <c r="U91" s="21"/>
      <c r="V91" s="21"/>
      <c r="W91" s="24"/>
      <c r="X91" s="21"/>
      <c r="Y91" s="21"/>
      <c r="Z91" s="22">
        <f t="shared" si="18"/>
        <v>0</v>
      </c>
      <c r="AA91" s="21"/>
      <c r="AB91" s="25"/>
      <c r="AC91" s="21"/>
      <c r="AD91" s="21"/>
      <c r="AE91" s="21"/>
      <c r="AF91" s="21"/>
      <c r="AG91" s="21"/>
      <c r="AH91" s="21"/>
      <c r="AI91" s="21"/>
      <c r="AJ91" s="21"/>
      <c r="AK91" s="22">
        <f t="shared" si="16"/>
        <v>0</v>
      </c>
      <c r="AL91" s="21"/>
      <c r="AM91" s="21"/>
      <c r="AN91" s="21"/>
      <c r="AO91" s="21"/>
      <c r="AP91" s="21"/>
      <c r="AQ91" s="21"/>
      <c r="AR91" s="26">
        <f t="shared" si="17"/>
        <v>0</v>
      </c>
      <c r="AS91" s="24"/>
      <c r="AT91" s="24"/>
      <c r="AU91" s="24"/>
      <c r="AV91" s="24"/>
      <c r="AW91" s="24"/>
      <c r="AX91" s="24"/>
      <c r="AY91" s="26">
        <f t="shared" si="19"/>
        <v>28</v>
      </c>
    </row>
    <row r="92" spans="1:51" s="4" customFormat="1" ht="15.6">
      <c r="A92" s="19">
        <v>85</v>
      </c>
      <c r="B92" s="19">
        <v>45988</v>
      </c>
      <c r="C92" s="41" t="s">
        <v>79</v>
      </c>
      <c r="D92" s="20">
        <f t="shared" si="12"/>
        <v>0</v>
      </c>
      <c r="E92" s="21"/>
      <c r="F92" s="21"/>
      <c r="G92" s="21"/>
      <c r="H92" s="21"/>
      <c r="I92" s="21"/>
      <c r="J92" s="22">
        <f t="shared" si="13"/>
        <v>0</v>
      </c>
      <c r="K92" s="21"/>
      <c r="L92" s="21"/>
      <c r="M92" s="21"/>
      <c r="N92" s="21"/>
      <c r="O92" s="21"/>
      <c r="P92" s="22">
        <f t="shared" si="14"/>
        <v>90012</v>
      </c>
      <c r="Q92" s="22">
        <f t="shared" si="15"/>
        <v>90012</v>
      </c>
      <c r="R92" s="23">
        <v>59453</v>
      </c>
      <c r="S92" s="23">
        <v>30559</v>
      </c>
      <c r="T92" s="23"/>
      <c r="U92" s="21"/>
      <c r="V92" s="21"/>
      <c r="W92" s="24"/>
      <c r="X92" s="21"/>
      <c r="Y92" s="21"/>
      <c r="Z92" s="22">
        <f t="shared" si="18"/>
        <v>0</v>
      </c>
      <c r="AA92" s="21"/>
      <c r="AB92" s="25"/>
      <c r="AC92" s="21"/>
      <c r="AD92" s="21"/>
      <c r="AE92" s="21"/>
      <c r="AF92" s="21"/>
      <c r="AG92" s="21"/>
      <c r="AH92" s="21"/>
      <c r="AI92" s="21"/>
      <c r="AJ92" s="21"/>
      <c r="AK92" s="22">
        <f t="shared" si="16"/>
        <v>0</v>
      </c>
      <c r="AL92" s="21"/>
      <c r="AM92" s="21"/>
      <c r="AN92" s="21"/>
      <c r="AO92" s="21"/>
      <c r="AP92" s="21"/>
      <c r="AQ92" s="21"/>
      <c r="AR92" s="26">
        <f t="shared" si="17"/>
        <v>0</v>
      </c>
      <c r="AS92" s="24"/>
      <c r="AT92" s="24"/>
      <c r="AU92" s="24"/>
      <c r="AV92" s="24"/>
      <c r="AW92" s="24"/>
      <c r="AX92" s="24"/>
      <c r="AY92" s="26">
        <f t="shared" si="19"/>
        <v>90012</v>
      </c>
    </row>
    <row r="93" spans="1:51" s="4" customFormat="1" ht="15.6">
      <c r="A93" s="19">
        <v>86</v>
      </c>
      <c r="B93" s="19">
        <v>49198</v>
      </c>
      <c r="C93" s="41" t="s">
        <v>136</v>
      </c>
      <c r="D93" s="20">
        <f t="shared" si="12"/>
        <v>779211</v>
      </c>
      <c r="E93" s="21">
        <v>626440</v>
      </c>
      <c r="F93" s="21">
        <v>73450</v>
      </c>
      <c r="G93" s="21">
        <v>77976</v>
      </c>
      <c r="H93" s="21"/>
      <c r="I93" s="21">
        <v>1345</v>
      </c>
      <c r="J93" s="22">
        <f t="shared" si="13"/>
        <v>247640</v>
      </c>
      <c r="K93" s="21"/>
      <c r="L93" s="21">
        <v>247640</v>
      </c>
      <c r="M93" s="21"/>
      <c r="N93" s="21"/>
      <c r="O93" s="21"/>
      <c r="P93" s="22">
        <f t="shared" si="14"/>
        <v>0</v>
      </c>
      <c r="Q93" s="22">
        <f t="shared" si="15"/>
        <v>0</v>
      </c>
      <c r="R93" s="23"/>
      <c r="S93" s="23"/>
      <c r="T93" s="23"/>
      <c r="U93" s="21"/>
      <c r="V93" s="21"/>
      <c r="W93" s="24"/>
      <c r="X93" s="21"/>
      <c r="Y93" s="21"/>
      <c r="Z93" s="22">
        <f t="shared" si="18"/>
        <v>0</v>
      </c>
      <c r="AA93" s="21"/>
      <c r="AB93" s="25"/>
      <c r="AC93" s="21"/>
      <c r="AD93" s="21"/>
      <c r="AE93" s="21"/>
      <c r="AF93" s="21"/>
      <c r="AG93" s="21"/>
      <c r="AH93" s="21"/>
      <c r="AI93" s="21"/>
      <c r="AJ93" s="21"/>
      <c r="AK93" s="22">
        <f t="shared" si="16"/>
        <v>0</v>
      </c>
      <c r="AL93" s="21"/>
      <c r="AM93" s="21"/>
      <c r="AN93" s="21"/>
      <c r="AO93" s="21"/>
      <c r="AP93" s="21"/>
      <c r="AQ93" s="21"/>
      <c r="AR93" s="26">
        <f t="shared" si="17"/>
        <v>62047</v>
      </c>
      <c r="AS93" s="24">
        <v>5025</v>
      </c>
      <c r="AT93" s="24">
        <v>7059</v>
      </c>
      <c r="AU93" s="24">
        <v>32821</v>
      </c>
      <c r="AV93" s="24">
        <v>4614</v>
      </c>
      <c r="AW93" s="24">
        <v>12528</v>
      </c>
      <c r="AX93" s="24"/>
      <c r="AY93" s="26">
        <f t="shared" si="19"/>
        <v>1088898</v>
      </c>
    </row>
    <row r="94" spans="1:51" s="4" customFormat="1" ht="15.6">
      <c r="A94" s="19">
        <v>87</v>
      </c>
      <c r="B94" s="19">
        <v>51918</v>
      </c>
      <c r="C94" s="41" t="s">
        <v>137</v>
      </c>
      <c r="D94" s="20">
        <f t="shared" si="12"/>
        <v>679962</v>
      </c>
      <c r="E94" s="21">
        <v>509101</v>
      </c>
      <c r="F94" s="21">
        <v>97290</v>
      </c>
      <c r="G94" s="21">
        <v>73571</v>
      </c>
      <c r="H94" s="21"/>
      <c r="I94" s="21"/>
      <c r="J94" s="22">
        <f t="shared" si="13"/>
        <v>104306</v>
      </c>
      <c r="K94" s="21"/>
      <c r="L94" s="21">
        <v>104306</v>
      </c>
      <c r="M94" s="21"/>
      <c r="N94" s="21"/>
      <c r="O94" s="21"/>
      <c r="P94" s="22">
        <f t="shared" si="14"/>
        <v>0</v>
      </c>
      <c r="Q94" s="22">
        <f t="shared" si="15"/>
        <v>0</v>
      </c>
      <c r="R94" s="23"/>
      <c r="S94" s="23"/>
      <c r="T94" s="23"/>
      <c r="U94" s="21"/>
      <c r="V94" s="21"/>
      <c r="W94" s="24"/>
      <c r="X94" s="21"/>
      <c r="Y94" s="21"/>
      <c r="Z94" s="22">
        <f t="shared" si="18"/>
        <v>0</v>
      </c>
      <c r="AA94" s="21"/>
      <c r="AB94" s="25"/>
      <c r="AC94" s="21"/>
      <c r="AD94" s="21"/>
      <c r="AE94" s="21"/>
      <c r="AF94" s="21"/>
      <c r="AG94" s="21"/>
      <c r="AH94" s="21"/>
      <c r="AI94" s="21"/>
      <c r="AJ94" s="21"/>
      <c r="AK94" s="22">
        <f t="shared" si="16"/>
        <v>0</v>
      </c>
      <c r="AL94" s="21"/>
      <c r="AM94" s="21"/>
      <c r="AN94" s="21"/>
      <c r="AO94" s="21"/>
      <c r="AP94" s="21"/>
      <c r="AQ94" s="21"/>
      <c r="AR94" s="26">
        <f t="shared" si="17"/>
        <v>77898</v>
      </c>
      <c r="AS94" s="24">
        <v>8310</v>
      </c>
      <c r="AT94" s="24">
        <v>4385</v>
      </c>
      <c r="AU94" s="24">
        <v>45714</v>
      </c>
      <c r="AV94" s="24">
        <v>5347</v>
      </c>
      <c r="AW94" s="24">
        <v>14142</v>
      </c>
      <c r="AX94" s="24"/>
      <c r="AY94" s="26">
        <f t="shared" si="19"/>
        <v>862166</v>
      </c>
    </row>
    <row r="95" spans="1:51" s="4" customFormat="1" ht="15.6">
      <c r="A95" s="19">
        <v>88</v>
      </c>
      <c r="B95" s="19">
        <v>52162</v>
      </c>
      <c r="C95" s="41" t="s">
        <v>138</v>
      </c>
      <c r="D95" s="20">
        <f t="shared" si="12"/>
        <v>447571</v>
      </c>
      <c r="E95" s="21">
        <v>334620</v>
      </c>
      <c r="F95" s="21">
        <v>55974</v>
      </c>
      <c r="G95" s="21">
        <v>56977</v>
      </c>
      <c r="H95" s="21"/>
      <c r="I95" s="21"/>
      <c r="J95" s="22">
        <f t="shared" si="13"/>
        <v>98770</v>
      </c>
      <c r="K95" s="21"/>
      <c r="L95" s="21">
        <v>96771</v>
      </c>
      <c r="M95" s="21"/>
      <c r="N95" s="21">
        <v>1999</v>
      </c>
      <c r="O95" s="21"/>
      <c r="P95" s="22">
        <f t="shared" si="14"/>
        <v>0</v>
      </c>
      <c r="Q95" s="22">
        <f t="shared" si="15"/>
        <v>0</v>
      </c>
      <c r="R95" s="23"/>
      <c r="S95" s="23"/>
      <c r="T95" s="23"/>
      <c r="U95" s="21"/>
      <c r="V95" s="21"/>
      <c r="W95" s="24"/>
      <c r="X95" s="21"/>
      <c r="Y95" s="21"/>
      <c r="Z95" s="22">
        <f t="shared" si="18"/>
        <v>0</v>
      </c>
      <c r="AA95" s="21"/>
      <c r="AB95" s="25"/>
      <c r="AC95" s="21"/>
      <c r="AD95" s="21"/>
      <c r="AE95" s="21"/>
      <c r="AF95" s="21"/>
      <c r="AG95" s="21"/>
      <c r="AH95" s="21"/>
      <c r="AI95" s="21"/>
      <c r="AJ95" s="21"/>
      <c r="AK95" s="22">
        <f t="shared" si="16"/>
        <v>0</v>
      </c>
      <c r="AL95" s="21"/>
      <c r="AM95" s="21"/>
      <c r="AN95" s="21"/>
      <c r="AO95" s="21"/>
      <c r="AP95" s="21"/>
      <c r="AQ95" s="21"/>
      <c r="AR95" s="26">
        <f t="shared" si="17"/>
        <v>43006</v>
      </c>
      <c r="AS95" s="24">
        <v>4157</v>
      </c>
      <c r="AT95" s="24">
        <v>2210</v>
      </c>
      <c r="AU95" s="24">
        <v>25164</v>
      </c>
      <c r="AV95" s="24">
        <v>2552</v>
      </c>
      <c r="AW95" s="24">
        <v>8923</v>
      </c>
      <c r="AX95" s="24"/>
      <c r="AY95" s="26">
        <f t="shared" si="19"/>
        <v>589347</v>
      </c>
    </row>
    <row r="96" spans="1:51" s="4" customFormat="1" ht="15.6">
      <c r="A96" s="19">
        <v>89</v>
      </c>
      <c r="B96" s="19">
        <v>52936</v>
      </c>
      <c r="C96" s="41" t="s">
        <v>71</v>
      </c>
      <c r="D96" s="20">
        <f t="shared" si="12"/>
        <v>0</v>
      </c>
      <c r="E96" s="21"/>
      <c r="F96" s="21"/>
      <c r="G96" s="21"/>
      <c r="H96" s="21"/>
      <c r="I96" s="21"/>
      <c r="J96" s="22">
        <f t="shared" si="13"/>
        <v>0</v>
      </c>
      <c r="K96" s="21"/>
      <c r="L96" s="21"/>
      <c r="M96" s="21"/>
      <c r="N96" s="21"/>
      <c r="O96" s="21"/>
      <c r="P96" s="22">
        <f t="shared" si="14"/>
        <v>6178</v>
      </c>
      <c r="Q96" s="22">
        <f t="shared" si="15"/>
        <v>6178</v>
      </c>
      <c r="R96" s="23">
        <v>3990</v>
      </c>
      <c r="S96" s="23">
        <v>2188</v>
      </c>
      <c r="T96" s="23"/>
      <c r="U96" s="21"/>
      <c r="V96" s="21"/>
      <c r="W96" s="24"/>
      <c r="X96" s="21"/>
      <c r="Y96" s="21"/>
      <c r="Z96" s="22">
        <f t="shared" si="18"/>
        <v>0</v>
      </c>
      <c r="AA96" s="21"/>
      <c r="AB96" s="25"/>
      <c r="AC96" s="21"/>
      <c r="AD96" s="21"/>
      <c r="AE96" s="21"/>
      <c r="AF96" s="21"/>
      <c r="AG96" s="21"/>
      <c r="AH96" s="21"/>
      <c r="AI96" s="21"/>
      <c r="AJ96" s="21"/>
      <c r="AK96" s="22">
        <f t="shared" si="16"/>
        <v>0</v>
      </c>
      <c r="AL96" s="21"/>
      <c r="AM96" s="21"/>
      <c r="AN96" s="21"/>
      <c r="AO96" s="21"/>
      <c r="AP96" s="21"/>
      <c r="AQ96" s="21"/>
      <c r="AR96" s="26">
        <f t="shared" si="17"/>
        <v>0</v>
      </c>
      <c r="AS96" s="24"/>
      <c r="AT96" s="24"/>
      <c r="AU96" s="24"/>
      <c r="AV96" s="24"/>
      <c r="AW96" s="24"/>
      <c r="AX96" s="24"/>
      <c r="AY96" s="26">
        <f t="shared" si="19"/>
        <v>6178</v>
      </c>
    </row>
    <row r="97" spans="1:51" s="4" customFormat="1" ht="15.6">
      <c r="A97" s="19">
        <v>90</v>
      </c>
      <c r="B97" s="19">
        <v>53374</v>
      </c>
      <c r="C97" s="41" t="s">
        <v>178</v>
      </c>
      <c r="D97" s="20">
        <f t="shared" si="12"/>
        <v>309633</v>
      </c>
      <c r="E97" s="21">
        <v>278725</v>
      </c>
      <c r="F97" s="21">
        <v>25951</v>
      </c>
      <c r="G97" s="21">
        <v>4957</v>
      </c>
      <c r="H97" s="21"/>
      <c r="I97" s="21"/>
      <c r="J97" s="22">
        <f t="shared" si="13"/>
        <v>217819</v>
      </c>
      <c r="K97" s="21"/>
      <c r="L97" s="21">
        <v>217819</v>
      </c>
      <c r="M97" s="21"/>
      <c r="N97" s="21"/>
      <c r="O97" s="21"/>
      <c r="P97" s="22">
        <f t="shared" si="14"/>
        <v>4967</v>
      </c>
      <c r="Q97" s="22">
        <f t="shared" si="15"/>
        <v>4967</v>
      </c>
      <c r="R97" s="23">
        <v>1675</v>
      </c>
      <c r="S97" s="23">
        <v>3292</v>
      </c>
      <c r="T97" s="23"/>
      <c r="U97" s="21"/>
      <c r="V97" s="21"/>
      <c r="W97" s="24"/>
      <c r="X97" s="21"/>
      <c r="Y97" s="21"/>
      <c r="Z97" s="22">
        <f t="shared" si="18"/>
        <v>0</v>
      </c>
      <c r="AA97" s="21"/>
      <c r="AB97" s="25"/>
      <c r="AC97" s="21"/>
      <c r="AD97" s="21"/>
      <c r="AE97" s="21"/>
      <c r="AF97" s="21"/>
      <c r="AG97" s="21"/>
      <c r="AH97" s="21"/>
      <c r="AI97" s="21"/>
      <c r="AJ97" s="21"/>
      <c r="AK97" s="22">
        <f t="shared" si="16"/>
        <v>0</v>
      </c>
      <c r="AL97" s="21"/>
      <c r="AM97" s="21"/>
      <c r="AN97" s="21"/>
      <c r="AO97" s="21"/>
      <c r="AP97" s="21"/>
      <c r="AQ97" s="21"/>
      <c r="AR97" s="26">
        <f t="shared" si="17"/>
        <v>37157</v>
      </c>
      <c r="AS97" s="24">
        <v>943</v>
      </c>
      <c r="AT97" s="24">
        <v>1322</v>
      </c>
      <c r="AU97" s="24">
        <v>23012</v>
      </c>
      <c r="AV97" s="24">
        <v>3924</v>
      </c>
      <c r="AW97" s="24">
        <v>7956</v>
      </c>
      <c r="AX97" s="24"/>
      <c r="AY97" s="26">
        <f t="shared" si="19"/>
        <v>569576</v>
      </c>
    </row>
    <row r="98" spans="1:51" s="4" customFormat="1" ht="15.6">
      <c r="A98" s="19">
        <v>91</v>
      </c>
      <c r="B98" s="19">
        <v>53501</v>
      </c>
      <c r="C98" s="41" t="s">
        <v>72</v>
      </c>
      <c r="D98" s="20">
        <f t="shared" si="12"/>
        <v>0</v>
      </c>
      <c r="E98" s="21"/>
      <c r="F98" s="21"/>
      <c r="G98" s="21"/>
      <c r="H98" s="21"/>
      <c r="I98" s="21"/>
      <c r="J98" s="22">
        <f t="shared" si="13"/>
        <v>0</v>
      </c>
      <c r="K98" s="21"/>
      <c r="L98" s="21"/>
      <c r="M98" s="21"/>
      <c r="N98" s="21"/>
      <c r="O98" s="21"/>
      <c r="P98" s="22">
        <f t="shared" si="14"/>
        <v>0</v>
      </c>
      <c r="Q98" s="22">
        <f t="shared" si="15"/>
        <v>0</v>
      </c>
      <c r="R98" s="23"/>
      <c r="S98" s="23"/>
      <c r="T98" s="23"/>
      <c r="U98" s="21"/>
      <c r="V98" s="21"/>
      <c r="W98" s="24"/>
      <c r="X98" s="21"/>
      <c r="Y98" s="21"/>
      <c r="Z98" s="22">
        <f t="shared" si="18"/>
        <v>0</v>
      </c>
      <c r="AA98" s="21"/>
      <c r="AB98" s="25"/>
      <c r="AC98" s="21"/>
      <c r="AD98" s="21"/>
      <c r="AE98" s="21"/>
      <c r="AF98" s="21"/>
      <c r="AG98" s="21"/>
      <c r="AH98" s="21"/>
      <c r="AI98" s="21"/>
      <c r="AJ98" s="21"/>
      <c r="AK98" s="22">
        <f t="shared" si="16"/>
        <v>0</v>
      </c>
      <c r="AL98" s="21"/>
      <c r="AM98" s="21"/>
      <c r="AN98" s="21"/>
      <c r="AO98" s="21"/>
      <c r="AP98" s="21"/>
      <c r="AQ98" s="21"/>
      <c r="AR98" s="26">
        <f t="shared" si="17"/>
        <v>0</v>
      </c>
      <c r="AS98" s="24"/>
      <c r="AT98" s="24"/>
      <c r="AU98" s="24"/>
      <c r="AV98" s="24"/>
      <c r="AW98" s="24"/>
      <c r="AX98" s="24"/>
      <c r="AY98" s="26">
        <f t="shared" si="19"/>
        <v>0</v>
      </c>
    </row>
    <row r="99" spans="1:51" s="4" customFormat="1" ht="15.6">
      <c r="A99" s="19">
        <v>92</v>
      </c>
      <c r="B99" s="19">
        <v>54099</v>
      </c>
      <c r="C99" s="41" t="s">
        <v>139</v>
      </c>
      <c r="D99" s="20">
        <f t="shared" si="12"/>
        <v>299165</v>
      </c>
      <c r="E99" s="21">
        <v>271611</v>
      </c>
      <c r="F99" s="21">
        <v>2535</v>
      </c>
      <c r="G99" s="21"/>
      <c r="H99" s="21">
        <v>25019</v>
      </c>
      <c r="I99" s="21"/>
      <c r="J99" s="22">
        <f t="shared" si="13"/>
        <v>0</v>
      </c>
      <c r="K99" s="21"/>
      <c r="L99" s="21"/>
      <c r="M99" s="21"/>
      <c r="N99" s="21"/>
      <c r="O99" s="21"/>
      <c r="P99" s="22">
        <f t="shared" si="14"/>
        <v>0</v>
      </c>
      <c r="Q99" s="22">
        <f t="shared" si="15"/>
        <v>0</v>
      </c>
      <c r="R99" s="23"/>
      <c r="S99" s="23"/>
      <c r="T99" s="23"/>
      <c r="U99" s="21"/>
      <c r="V99" s="21"/>
      <c r="W99" s="24"/>
      <c r="X99" s="21"/>
      <c r="Y99" s="21"/>
      <c r="Z99" s="22">
        <f t="shared" si="18"/>
        <v>0</v>
      </c>
      <c r="AA99" s="21"/>
      <c r="AB99" s="25"/>
      <c r="AC99" s="21"/>
      <c r="AD99" s="21"/>
      <c r="AE99" s="21"/>
      <c r="AF99" s="21"/>
      <c r="AG99" s="21"/>
      <c r="AH99" s="21"/>
      <c r="AI99" s="21"/>
      <c r="AJ99" s="21"/>
      <c r="AK99" s="22">
        <f t="shared" si="16"/>
        <v>0</v>
      </c>
      <c r="AL99" s="21"/>
      <c r="AM99" s="21"/>
      <c r="AN99" s="21"/>
      <c r="AO99" s="21"/>
      <c r="AP99" s="21"/>
      <c r="AQ99" s="21"/>
      <c r="AR99" s="26">
        <f t="shared" si="17"/>
        <v>0</v>
      </c>
      <c r="AS99" s="24"/>
      <c r="AT99" s="24"/>
      <c r="AU99" s="24"/>
      <c r="AV99" s="24"/>
      <c r="AW99" s="24"/>
      <c r="AX99" s="24"/>
      <c r="AY99" s="26">
        <f t="shared" si="19"/>
        <v>299165</v>
      </c>
    </row>
    <row r="100" spans="1:51" s="4" customFormat="1" ht="15.6">
      <c r="A100" s="19">
        <v>93</v>
      </c>
      <c r="B100" s="19">
        <v>55106</v>
      </c>
      <c r="C100" s="41" t="s">
        <v>76</v>
      </c>
      <c r="D100" s="20">
        <f t="shared" si="12"/>
        <v>0</v>
      </c>
      <c r="E100" s="21"/>
      <c r="F100" s="21"/>
      <c r="G100" s="21"/>
      <c r="H100" s="21"/>
      <c r="I100" s="21"/>
      <c r="J100" s="22">
        <f t="shared" si="13"/>
        <v>0</v>
      </c>
      <c r="K100" s="21"/>
      <c r="L100" s="21"/>
      <c r="M100" s="21"/>
      <c r="N100" s="21"/>
      <c r="O100" s="21"/>
      <c r="P100" s="22">
        <f t="shared" si="14"/>
        <v>1725</v>
      </c>
      <c r="Q100" s="22">
        <f t="shared" si="15"/>
        <v>1725</v>
      </c>
      <c r="R100" s="23">
        <v>1725</v>
      </c>
      <c r="S100" s="23"/>
      <c r="T100" s="23"/>
      <c r="U100" s="21"/>
      <c r="V100" s="21"/>
      <c r="W100" s="24"/>
      <c r="X100" s="21"/>
      <c r="Y100" s="21"/>
      <c r="Z100" s="22">
        <f t="shared" si="18"/>
        <v>0</v>
      </c>
      <c r="AA100" s="21"/>
      <c r="AB100" s="25"/>
      <c r="AC100" s="21"/>
      <c r="AD100" s="21"/>
      <c r="AE100" s="21"/>
      <c r="AF100" s="21"/>
      <c r="AG100" s="21"/>
      <c r="AH100" s="21"/>
      <c r="AI100" s="21"/>
      <c r="AJ100" s="21"/>
      <c r="AK100" s="22">
        <f t="shared" si="16"/>
        <v>0</v>
      </c>
      <c r="AL100" s="21"/>
      <c r="AM100" s="21"/>
      <c r="AN100" s="21"/>
      <c r="AO100" s="21"/>
      <c r="AP100" s="21"/>
      <c r="AQ100" s="21"/>
      <c r="AR100" s="26">
        <f t="shared" si="17"/>
        <v>0</v>
      </c>
      <c r="AS100" s="24"/>
      <c r="AT100" s="24"/>
      <c r="AU100" s="24"/>
      <c r="AV100" s="24"/>
      <c r="AW100" s="24"/>
      <c r="AX100" s="24"/>
      <c r="AY100" s="26">
        <f t="shared" si="19"/>
        <v>1725</v>
      </c>
    </row>
    <row r="101" spans="1:51" s="4" customFormat="1" ht="15.6">
      <c r="A101" s="19">
        <v>94</v>
      </c>
      <c r="B101" s="19">
        <v>55137</v>
      </c>
      <c r="C101" s="41" t="s">
        <v>140</v>
      </c>
      <c r="D101" s="20">
        <f t="shared" si="12"/>
        <v>467008</v>
      </c>
      <c r="E101" s="21">
        <v>359543</v>
      </c>
      <c r="F101" s="21">
        <v>53804</v>
      </c>
      <c r="G101" s="21">
        <v>53661</v>
      </c>
      <c r="H101" s="21"/>
      <c r="I101" s="21"/>
      <c r="J101" s="22">
        <f t="shared" si="13"/>
        <v>129284</v>
      </c>
      <c r="K101" s="21"/>
      <c r="L101" s="21">
        <v>98515</v>
      </c>
      <c r="M101" s="21"/>
      <c r="N101" s="21">
        <v>30769</v>
      </c>
      <c r="O101" s="21"/>
      <c r="P101" s="22">
        <f t="shared" si="14"/>
        <v>0</v>
      </c>
      <c r="Q101" s="22">
        <f t="shared" si="15"/>
        <v>0</v>
      </c>
      <c r="R101" s="23"/>
      <c r="S101" s="23"/>
      <c r="T101" s="23"/>
      <c r="U101" s="21"/>
      <c r="V101" s="21"/>
      <c r="W101" s="24"/>
      <c r="X101" s="21"/>
      <c r="Y101" s="21"/>
      <c r="Z101" s="22">
        <f t="shared" si="18"/>
        <v>0</v>
      </c>
      <c r="AA101" s="21"/>
      <c r="AB101" s="25"/>
      <c r="AC101" s="21"/>
      <c r="AD101" s="21"/>
      <c r="AE101" s="21"/>
      <c r="AF101" s="21"/>
      <c r="AG101" s="21"/>
      <c r="AH101" s="21"/>
      <c r="AI101" s="21"/>
      <c r="AJ101" s="21"/>
      <c r="AK101" s="22">
        <f t="shared" si="16"/>
        <v>0</v>
      </c>
      <c r="AL101" s="21"/>
      <c r="AM101" s="21"/>
      <c r="AN101" s="21"/>
      <c r="AO101" s="21"/>
      <c r="AP101" s="21"/>
      <c r="AQ101" s="21"/>
      <c r="AR101" s="26">
        <f t="shared" si="17"/>
        <v>44956</v>
      </c>
      <c r="AS101" s="24">
        <v>3378</v>
      </c>
      <c r="AT101" s="24">
        <v>3328</v>
      </c>
      <c r="AU101" s="24">
        <v>25588</v>
      </c>
      <c r="AV101" s="24">
        <v>2890</v>
      </c>
      <c r="AW101" s="24">
        <v>9772</v>
      </c>
      <c r="AX101" s="24"/>
      <c r="AY101" s="26">
        <f t="shared" si="19"/>
        <v>641248</v>
      </c>
    </row>
    <row r="102" spans="1:51" s="4" customFormat="1" ht="15.6">
      <c r="A102" s="19">
        <v>95</v>
      </c>
      <c r="B102" s="19">
        <v>56927</v>
      </c>
      <c r="C102" s="41" t="s">
        <v>70</v>
      </c>
      <c r="D102" s="20">
        <f t="shared" si="12"/>
        <v>0</v>
      </c>
      <c r="E102" s="21"/>
      <c r="F102" s="21"/>
      <c r="G102" s="21"/>
      <c r="H102" s="21"/>
      <c r="I102" s="21"/>
      <c r="J102" s="22">
        <f t="shared" si="13"/>
        <v>1371619</v>
      </c>
      <c r="K102" s="21"/>
      <c r="L102" s="21">
        <v>18751</v>
      </c>
      <c r="M102" s="21"/>
      <c r="N102" s="21">
        <v>1352868</v>
      </c>
      <c r="O102" s="21"/>
      <c r="P102" s="22">
        <f t="shared" si="14"/>
        <v>7728</v>
      </c>
      <c r="Q102" s="22">
        <f t="shared" si="15"/>
        <v>7728</v>
      </c>
      <c r="R102" s="23"/>
      <c r="S102" s="23"/>
      <c r="T102" s="23">
        <v>7728</v>
      </c>
      <c r="U102" s="21"/>
      <c r="V102" s="21"/>
      <c r="W102" s="24"/>
      <c r="X102" s="21"/>
      <c r="Y102" s="21"/>
      <c r="Z102" s="22">
        <f t="shared" si="18"/>
        <v>0</v>
      </c>
      <c r="AA102" s="21"/>
      <c r="AB102" s="25"/>
      <c r="AC102" s="21"/>
      <c r="AD102" s="21"/>
      <c r="AE102" s="21"/>
      <c r="AF102" s="21"/>
      <c r="AG102" s="21"/>
      <c r="AH102" s="21"/>
      <c r="AI102" s="21"/>
      <c r="AJ102" s="21"/>
      <c r="AK102" s="22">
        <f t="shared" si="16"/>
        <v>0</v>
      </c>
      <c r="AL102" s="21"/>
      <c r="AM102" s="21"/>
      <c r="AN102" s="21"/>
      <c r="AO102" s="21"/>
      <c r="AP102" s="21"/>
      <c r="AQ102" s="21"/>
      <c r="AR102" s="26">
        <f t="shared" si="17"/>
        <v>0</v>
      </c>
      <c r="AS102" s="24"/>
      <c r="AT102" s="24"/>
      <c r="AU102" s="24"/>
      <c r="AV102" s="24"/>
      <c r="AW102" s="24"/>
      <c r="AX102" s="24"/>
      <c r="AY102" s="26">
        <f t="shared" si="19"/>
        <v>1379347</v>
      </c>
    </row>
    <row r="103" spans="1:51" s="4" customFormat="1" ht="15.6">
      <c r="A103" s="19">
        <v>96</v>
      </c>
      <c r="B103" s="19">
        <v>57669</v>
      </c>
      <c r="C103" s="42" t="s">
        <v>77</v>
      </c>
      <c r="D103" s="20">
        <f t="shared" si="12"/>
        <v>549272</v>
      </c>
      <c r="E103" s="21">
        <v>441102</v>
      </c>
      <c r="F103" s="21">
        <v>35314</v>
      </c>
      <c r="G103" s="21">
        <v>72297</v>
      </c>
      <c r="H103" s="21"/>
      <c r="I103" s="21">
        <v>559</v>
      </c>
      <c r="J103" s="22">
        <f t="shared" si="13"/>
        <v>119258</v>
      </c>
      <c r="K103" s="21"/>
      <c r="L103" s="21">
        <v>119258</v>
      </c>
      <c r="M103" s="21"/>
      <c r="N103" s="21"/>
      <c r="O103" s="21"/>
      <c r="P103" s="22">
        <f t="shared" si="14"/>
        <v>27487</v>
      </c>
      <c r="Q103" s="22">
        <f t="shared" si="15"/>
        <v>27487</v>
      </c>
      <c r="R103" s="23">
        <v>5724</v>
      </c>
      <c r="S103" s="23">
        <v>10106</v>
      </c>
      <c r="T103" s="23">
        <v>11657</v>
      </c>
      <c r="U103" s="21"/>
      <c r="V103" s="21"/>
      <c r="W103" s="24"/>
      <c r="X103" s="21"/>
      <c r="Y103" s="21"/>
      <c r="Z103" s="22">
        <f t="shared" si="18"/>
        <v>0</v>
      </c>
      <c r="AA103" s="21"/>
      <c r="AB103" s="25"/>
      <c r="AC103" s="21"/>
      <c r="AD103" s="21"/>
      <c r="AE103" s="21"/>
      <c r="AF103" s="21"/>
      <c r="AG103" s="21"/>
      <c r="AH103" s="21"/>
      <c r="AI103" s="21"/>
      <c r="AJ103" s="21"/>
      <c r="AK103" s="22">
        <f t="shared" si="16"/>
        <v>0</v>
      </c>
      <c r="AL103" s="21"/>
      <c r="AM103" s="21"/>
      <c r="AN103" s="21"/>
      <c r="AO103" s="21"/>
      <c r="AP103" s="21"/>
      <c r="AQ103" s="21"/>
      <c r="AR103" s="26">
        <f t="shared" si="17"/>
        <v>58962</v>
      </c>
      <c r="AS103" s="24">
        <v>6395</v>
      </c>
      <c r="AT103" s="24">
        <v>4395</v>
      </c>
      <c r="AU103" s="24">
        <v>37370</v>
      </c>
      <c r="AV103" s="24">
        <v>2617</v>
      </c>
      <c r="AW103" s="24">
        <v>8185</v>
      </c>
      <c r="AX103" s="24"/>
      <c r="AY103" s="26">
        <f t="shared" si="19"/>
        <v>754979</v>
      </c>
    </row>
    <row r="104" spans="1:51" s="4" customFormat="1" ht="15.6">
      <c r="A104" s="19">
        <v>97</v>
      </c>
      <c r="B104" s="19">
        <v>58010</v>
      </c>
      <c r="C104" s="41" t="s">
        <v>141</v>
      </c>
      <c r="D104" s="20">
        <f t="shared" si="12"/>
        <v>1328139</v>
      </c>
      <c r="E104" s="21">
        <v>1077393</v>
      </c>
      <c r="F104" s="21">
        <v>127394</v>
      </c>
      <c r="G104" s="21">
        <v>95454</v>
      </c>
      <c r="H104" s="21">
        <v>27450</v>
      </c>
      <c r="I104" s="21">
        <v>448</v>
      </c>
      <c r="J104" s="22">
        <f t="shared" si="13"/>
        <v>954607</v>
      </c>
      <c r="K104" s="21"/>
      <c r="L104" s="21">
        <v>949367</v>
      </c>
      <c r="M104" s="21"/>
      <c r="N104" s="21">
        <v>5240</v>
      </c>
      <c r="O104" s="21"/>
      <c r="P104" s="22">
        <f t="shared" si="14"/>
        <v>304746</v>
      </c>
      <c r="Q104" s="22">
        <f t="shared" si="15"/>
        <v>154746</v>
      </c>
      <c r="R104" s="23">
        <v>70640</v>
      </c>
      <c r="S104" s="23">
        <v>60863</v>
      </c>
      <c r="T104" s="23">
        <v>23243</v>
      </c>
      <c r="U104" s="21">
        <v>150000</v>
      </c>
      <c r="V104" s="21"/>
      <c r="W104" s="24"/>
      <c r="X104" s="21"/>
      <c r="Y104" s="21"/>
      <c r="Z104" s="22">
        <f t="shared" si="18"/>
        <v>0</v>
      </c>
      <c r="AA104" s="21"/>
      <c r="AB104" s="25"/>
      <c r="AC104" s="21"/>
      <c r="AD104" s="21"/>
      <c r="AE104" s="21"/>
      <c r="AF104" s="21"/>
      <c r="AG104" s="21"/>
      <c r="AH104" s="21"/>
      <c r="AI104" s="21"/>
      <c r="AJ104" s="21"/>
      <c r="AK104" s="22">
        <f t="shared" si="16"/>
        <v>37120</v>
      </c>
      <c r="AL104" s="21"/>
      <c r="AM104" s="21"/>
      <c r="AN104" s="21">
        <v>37120</v>
      </c>
      <c r="AO104" s="21"/>
      <c r="AP104" s="21"/>
      <c r="AQ104" s="21"/>
      <c r="AR104" s="26">
        <f t="shared" si="17"/>
        <v>101331</v>
      </c>
      <c r="AS104" s="24">
        <v>7081</v>
      </c>
      <c r="AT104" s="24">
        <v>8486</v>
      </c>
      <c r="AU104" s="24">
        <v>56305</v>
      </c>
      <c r="AV104" s="24">
        <v>6610</v>
      </c>
      <c r="AW104" s="24">
        <v>22849</v>
      </c>
      <c r="AX104" s="24"/>
      <c r="AY104" s="26">
        <f t="shared" si="19"/>
        <v>2725943</v>
      </c>
    </row>
    <row r="105" spans="1:51" s="4" customFormat="1" ht="15.6">
      <c r="A105" s="19">
        <v>98</v>
      </c>
      <c r="B105" s="19">
        <v>58491</v>
      </c>
      <c r="C105" s="41" t="s">
        <v>142</v>
      </c>
      <c r="D105" s="20">
        <f t="shared" ref="D105:D114" si="20">+E105+F105+G105+H105+I105</f>
        <v>0</v>
      </c>
      <c r="E105" s="21"/>
      <c r="F105" s="21"/>
      <c r="G105" s="21"/>
      <c r="H105" s="21"/>
      <c r="I105" s="21"/>
      <c r="J105" s="22">
        <f t="shared" si="13"/>
        <v>1444966</v>
      </c>
      <c r="K105" s="21"/>
      <c r="L105" s="21">
        <v>147664</v>
      </c>
      <c r="M105" s="21"/>
      <c r="N105" s="21">
        <v>1297302</v>
      </c>
      <c r="O105" s="21"/>
      <c r="P105" s="22">
        <f t="shared" ref="P105:P111" si="21">+Q105+U105+V105+W105+X105+Y105</f>
        <v>0</v>
      </c>
      <c r="Q105" s="22">
        <f t="shared" ref="Q105:Q111" si="22">+R105+S105+T105</f>
        <v>0</v>
      </c>
      <c r="R105" s="23"/>
      <c r="S105" s="23"/>
      <c r="T105" s="23"/>
      <c r="U105" s="21"/>
      <c r="V105" s="21"/>
      <c r="W105" s="24"/>
      <c r="X105" s="21"/>
      <c r="Y105" s="21"/>
      <c r="Z105" s="22">
        <f t="shared" si="18"/>
        <v>0</v>
      </c>
      <c r="AA105" s="21"/>
      <c r="AB105" s="25"/>
      <c r="AC105" s="21"/>
      <c r="AD105" s="21"/>
      <c r="AE105" s="21"/>
      <c r="AF105" s="21"/>
      <c r="AG105" s="21"/>
      <c r="AH105" s="21"/>
      <c r="AI105" s="21"/>
      <c r="AJ105" s="21"/>
      <c r="AK105" s="22">
        <f t="shared" ref="AK105:AK111" si="23">+AL105+AM105+AN105+AO105+AP105+AQ105</f>
        <v>0</v>
      </c>
      <c r="AL105" s="21"/>
      <c r="AM105" s="21"/>
      <c r="AN105" s="21"/>
      <c r="AO105" s="21"/>
      <c r="AP105" s="21"/>
      <c r="AQ105" s="21"/>
      <c r="AR105" s="26">
        <f t="shared" ref="AR105:AR114" si="24">+AS105+AT105+AU105+AV105+AW105+AX105</f>
        <v>0</v>
      </c>
      <c r="AS105" s="24"/>
      <c r="AT105" s="24"/>
      <c r="AU105" s="24"/>
      <c r="AV105" s="24"/>
      <c r="AW105" s="24"/>
      <c r="AX105" s="24"/>
      <c r="AY105" s="26">
        <f t="shared" si="19"/>
        <v>1444966</v>
      </c>
    </row>
    <row r="106" spans="1:51" s="4" customFormat="1" ht="15.6">
      <c r="A106" s="19">
        <v>99</v>
      </c>
      <c r="B106" s="19">
        <v>62460</v>
      </c>
      <c r="C106" s="41" t="s">
        <v>96</v>
      </c>
      <c r="D106" s="20">
        <f t="shared" si="20"/>
        <v>0</v>
      </c>
      <c r="E106" s="21"/>
      <c r="F106" s="21"/>
      <c r="G106" s="21"/>
      <c r="H106" s="21"/>
      <c r="I106" s="21"/>
      <c r="J106" s="22">
        <f t="shared" si="13"/>
        <v>0</v>
      </c>
      <c r="K106" s="21"/>
      <c r="L106" s="21"/>
      <c r="M106" s="21"/>
      <c r="N106" s="21"/>
      <c r="O106" s="21"/>
      <c r="P106" s="22">
        <f t="shared" si="21"/>
        <v>28</v>
      </c>
      <c r="Q106" s="22">
        <f t="shared" si="22"/>
        <v>28</v>
      </c>
      <c r="R106" s="23">
        <v>28</v>
      </c>
      <c r="S106" s="23"/>
      <c r="T106" s="23"/>
      <c r="U106" s="21"/>
      <c r="V106" s="21"/>
      <c r="W106" s="24"/>
      <c r="X106" s="21"/>
      <c r="Y106" s="21"/>
      <c r="Z106" s="22">
        <f t="shared" si="18"/>
        <v>0</v>
      </c>
      <c r="AA106" s="21"/>
      <c r="AB106" s="25"/>
      <c r="AC106" s="21"/>
      <c r="AD106" s="21"/>
      <c r="AE106" s="21"/>
      <c r="AF106" s="21"/>
      <c r="AG106" s="21"/>
      <c r="AH106" s="21"/>
      <c r="AI106" s="21"/>
      <c r="AJ106" s="21"/>
      <c r="AK106" s="22">
        <f t="shared" si="23"/>
        <v>0</v>
      </c>
      <c r="AL106" s="21"/>
      <c r="AM106" s="21"/>
      <c r="AN106" s="21"/>
      <c r="AO106" s="21"/>
      <c r="AP106" s="21"/>
      <c r="AQ106" s="21"/>
      <c r="AR106" s="26">
        <f t="shared" si="24"/>
        <v>0</v>
      </c>
      <c r="AS106" s="24"/>
      <c r="AT106" s="24"/>
      <c r="AU106" s="24"/>
      <c r="AV106" s="24"/>
      <c r="AW106" s="24"/>
      <c r="AX106" s="24"/>
      <c r="AY106" s="26">
        <f t="shared" si="19"/>
        <v>28</v>
      </c>
    </row>
    <row r="107" spans="1:51" s="4" customFormat="1" ht="15.6">
      <c r="A107" s="19">
        <v>100</v>
      </c>
      <c r="B107" s="19">
        <v>62528</v>
      </c>
      <c r="C107" s="41" t="s">
        <v>94</v>
      </c>
      <c r="D107" s="20">
        <f t="shared" si="20"/>
        <v>0</v>
      </c>
      <c r="E107" s="21"/>
      <c r="F107" s="21"/>
      <c r="G107" s="21"/>
      <c r="H107" s="21"/>
      <c r="I107" s="21"/>
      <c r="J107" s="22">
        <f t="shared" si="13"/>
        <v>1664911</v>
      </c>
      <c r="K107" s="21"/>
      <c r="L107" s="21">
        <v>26348</v>
      </c>
      <c r="M107" s="21"/>
      <c r="N107" s="21">
        <v>1638563</v>
      </c>
      <c r="O107" s="21"/>
      <c r="P107" s="22">
        <f t="shared" si="21"/>
        <v>0</v>
      </c>
      <c r="Q107" s="22">
        <f t="shared" si="22"/>
        <v>0</v>
      </c>
      <c r="R107" s="23"/>
      <c r="S107" s="23"/>
      <c r="T107" s="23"/>
      <c r="U107" s="21"/>
      <c r="V107" s="21"/>
      <c r="W107" s="24"/>
      <c r="X107" s="21"/>
      <c r="Y107" s="21"/>
      <c r="Z107" s="22">
        <f t="shared" si="18"/>
        <v>0</v>
      </c>
      <c r="AA107" s="21"/>
      <c r="AB107" s="25"/>
      <c r="AC107" s="21"/>
      <c r="AD107" s="21"/>
      <c r="AE107" s="21"/>
      <c r="AF107" s="21"/>
      <c r="AG107" s="21"/>
      <c r="AH107" s="21"/>
      <c r="AI107" s="21"/>
      <c r="AJ107" s="21"/>
      <c r="AK107" s="22">
        <f t="shared" si="23"/>
        <v>0</v>
      </c>
      <c r="AL107" s="21"/>
      <c r="AM107" s="21"/>
      <c r="AN107" s="21"/>
      <c r="AO107" s="21"/>
      <c r="AP107" s="21"/>
      <c r="AQ107" s="21"/>
      <c r="AR107" s="26">
        <f t="shared" si="24"/>
        <v>0</v>
      </c>
      <c r="AS107" s="24"/>
      <c r="AT107" s="24"/>
      <c r="AU107" s="24"/>
      <c r="AV107" s="24"/>
      <c r="AW107" s="24"/>
      <c r="AX107" s="24"/>
      <c r="AY107" s="26">
        <f t="shared" si="19"/>
        <v>1664911</v>
      </c>
    </row>
    <row r="108" spans="1:51" s="4" customFormat="1" ht="15.6">
      <c r="A108" s="19">
        <v>101</v>
      </c>
      <c r="B108" s="19">
        <v>62836</v>
      </c>
      <c r="C108" s="41" t="s">
        <v>143</v>
      </c>
      <c r="D108" s="20">
        <f t="shared" si="20"/>
        <v>1318564</v>
      </c>
      <c r="E108" s="21">
        <v>1083856</v>
      </c>
      <c r="F108" s="21">
        <v>93777</v>
      </c>
      <c r="G108" s="21">
        <v>139779</v>
      </c>
      <c r="H108" s="21"/>
      <c r="I108" s="21">
        <v>1152</v>
      </c>
      <c r="J108" s="22">
        <f t="shared" si="13"/>
        <v>558773</v>
      </c>
      <c r="K108" s="21"/>
      <c r="L108" s="21">
        <v>556153</v>
      </c>
      <c r="M108" s="21"/>
      <c r="N108" s="21">
        <v>2620</v>
      </c>
      <c r="O108" s="21"/>
      <c r="P108" s="22">
        <f t="shared" si="21"/>
        <v>215791</v>
      </c>
      <c r="Q108" s="22">
        <f t="shared" si="22"/>
        <v>214196</v>
      </c>
      <c r="R108" s="23">
        <f>21591+5071</f>
        <v>26662</v>
      </c>
      <c r="S108" s="23">
        <f>93490+8391</f>
        <v>101881</v>
      </c>
      <c r="T108" s="23">
        <v>85653</v>
      </c>
      <c r="U108" s="21"/>
      <c r="V108" s="21"/>
      <c r="W108" s="24"/>
      <c r="X108" s="21"/>
      <c r="Y108" s="21">
        <v>1595</v>
      </c>
      <c r="Z108" s="22">
        <f t="shared" si="18"/>
        <v>0</v>
      </c>
      <c r="AA108" s="21"/>
      <c r="AB108" s="25"/>
      <c r="AC108" s="21"/>
      <c r="AD108" s="21"/>
      <c r="AE108" s="21"/>
      <c r="AF108" s="21"/>
      <c r="AG108" s="21"/>
      <c r="AH108" s="21"/>
      <c r="AI108" s="21"/>
      <c r="AJ108" s="21"/>
      <c r="AK108" s="22">
        <f t="shared" si="23"/>
        <v>0</v>
      </c>
      <c r="AL108" s="21"/>
      <c r="AM108" s="21"/>
      <c r="AN108" s="21"/>
      <c r="AO108" s="21"/>
      <c r="AP108" s="21"/>
      <c r="AQ108" s="21"/>
      <c r="AR108" s="26">
        <f t="shared" si="24"/>
        <v>239759</v>
      </c>
      <c r="AS108" s="24">
        <v>6280</v>
      </c>
      <c r="AT108" s="24">
        <v>6913</v>
      </c>
      <c r="AU108" s="24">
        <v>202633</v>
      </c>
      <c r="AV108" s="24">
        <v>7081</v>
      </c>
      <c r="AW108" s="24">
        <v>16852</v>
      </c>
      <c r="AX108" s="24"/>
      <c r="AY108" s="26">
        <f t="shared" si="19"/>
        <v>2332887</v>
      </c>
    </row>
    <row r="109" spans="1:51" s="4" customFormat="1" ht="15.6">
      <c r="A109" s="19">
        <v>102</v>
      </c>
      <c r="B109" s="19">
        <v>63548</v>
      </c>
      <c r="C109" s="41" t="s">
        <v>177</v>
      </c>
      <c r="D109" s="20">
        <f t="shared" si="20"/>
        <v>0</v>
      </c>
      <c r="E109" s="21"/>
      <c r="F109" s="21"/>
      <c r="G109" s="21"/>
      <c r="H109" s="21"/>
      <c r="I109" s="21"/>
      <c r="J109" s="22">
        <f t="shared" si="13"/>
        <v>0</v>
      </c>
      <c r="K109" s="21"/>
      <c r="L109" s="21"/>
      <c r="M109" s="21"/>
      <c r="N109" s="21"/>
      <c r="O109" s="21"/>
      <c r="P109" s="22">
        <f t="shared" si="21"/>
        <v>553699</v>
      </c>
      <c r="Q109" s="22">
        <f t="shared" si="22"/>
        <v>90688</v>
      </c>
      <c r="R109" s="23">
        <f>10346+6742</f>
        <v>17088</v>
      </c>
      <c r="S109" s="23">
        <f>40962+11349</f>
        <v>52311</v>
      </c>
      <c r="T109" s="23">
        <v>21289</v>
      </c>
      <c r="U109" s="21">
        <v>33396</v>
      </c>
      <c r="V109" s="21">
        <v>429615</v>
      </c>
      <c r="W109" s="24"/>
      <c r="X109" s="21"/>
      <c r="Y109" s="21"/>
      <c r="Z109" s="22">
        <f t="shared" si="18"/>
        <v>0</v>
      </c>
      <c r="AA109" s="21"/>
      <c r="AB109" s="25"/>
      <c r="AC109" s="21"/>
      <c r="AD109" s="21"/>
      <c r="AE109" s="21"/>
      <c r="AF109" s="21"/>
      <c r="AG109" s="21"/>
      <c r="AH109" s="21"/>
      <c r="AI109" s="21"/>
      <c r="AJ109" s="21"/>
      <c r="AK109" s="22">
        <f t="shared" si="23"/>
        <v>0</v>
      </c>
      <c r="AL109" s="21"/>
      <c r="AM109" s="21"/>
      <c r="AN109" s="21"/>
      <c r="AO109" s="21"/>
      <c r="AP109" s="21"/>
      <c r="AQ109" s="21"/>
      <c r="AR109" s="26">
        <f t="shared" si="24"/>
        <v>179823</v>
      </c>
      <c r="AS109" s="24"/>
      <c r="AT109" s="24"/>
      <c r="AU109" s="24">
        <v>72560</v>
      </c>
      <c r="AV109" s="24"/>
      <c r="AW109" s="24">
        <v>107263</v>
      </c>
      <c r="AX109" s="24"/>
      <c r="AY109" s="26">
        <f t="shared" si="19"/>
        <v>733522</v>
      </c>
    </row>
    <row r="110" spans="1:51" s="4" customFormat="1" ht="15.6">
      <c r="A110" s="19">
        <v>103</v>
      </c>
      <c r="B110" s="19">
        <v>63613</v>
      </c>
      <c r="C110" s="41" t="s">
        <v>186</v>
      </c>
      <c r="D110" s="20">
        <f t="shared" si="20"/>
        <v>0</v>
      </c>
      <c r="E110" s="21"/>
      <c r="F110" s="21"/>
      <c r="G110" s="21"/>
      <c r="H110" s="21"/>
      <c r="I110" s="21"/>
      <c r="J110" s="22">
        <f t="shared" si="13"/>
        <v>0</v>
      </c>
      <c r="K110" s="21"/>
      <c r="L110" s="21"/>
      <c r="M110" s="21"/>
      <c r="N110" s="21"/>
      <c r="O110" s="21"/>
      <c r="P110" s="22">
        <f>+Q110+U110+V110+W110+X110+Y110</f>
        <v>205755</v>
      </c>
      <c r="Q110" s="22">
        <f t="shared" si="22"/>
        <v>61755</v>
      </c>
      <c r="R110" s="23">
        <v>11599</v>
      </c>
      <c r="S110" s="23">
        <v>4536</v>
      </c>
      <c r="T110" s="23">
        <v>45620</v>
      </c>
      <c r="U110" s="21">
        <v>144000</v>
      </c>
      <c r="V110" s="21"/>
      <c r="W110" s="24"/>
      <c r="X110" s="21"/>
      <c r="Y110" s="21"/>
      <c r="Z110" s="22">
        <f t="shared" si="18"/>
        <v>0</v>
      </c>
      <c r="AA110" s="21"/>
      <c r="AB110" s="25"/>
      <c r="AC110" s="21"/>
      <c r="AD110" s="21"/>
      <c r="AE110" s="21"/>
      <c r="AF110" s="21"/>
      <c r="AG110" s="21"/>
      <c r="AH110" s="21"/>
      <c r="AI110" s="21"/>
      <c r="AJ110" s="21"/>
      <c r="AK110" s="22">
        <f t="shared" si="23"/>
        <v>0</v>
      </c>
      <c r="AL110" s="21"/>
      <c r="AM110" s="21"/>
      <c r="AN110" s="21"/>
      <c r="AO110" s="21"/>
      <c r="AP110" s="21"/>
      <c r="AQ110" s="21"/>
      <c r="AR110" s="26">
        <f t="shared" si="24"/>
        <v>0</v>
      </c>
      <c r="AS110" s="24"/>
      <c r="AT110" s="24"/>
      <c r="AU110" s="24"/>
      <c r="AV110" s="24"/>
      <c r="AW110" s="24"/>
      <c r="AX110" s="24"/>
      <c r="AY110" s="26">
        <f t="shared" si="19"/>
        <v>205755</v>
      </c>
    </row>
    <row r="111" spans="1:51" s="4" customFormat="1" ht="15.6">
      <c r="A111" s="19">
        <v>104</v>
      </c>
      <c r="B111" s="19">
        <v>65267</v>
      </c>
      <c r="C111" s="41" t="s">
        <v>187</v>
      </c>
      <c r="D111" s="20">
        <f t="shared" si="20"/>
        <v>81891</v>
      </c>
      <c r="E111" s="21">
        <v>81568</v>
      </c>
      <c r="F111" s="21">
        <v>323</v>
      </c>
      <c r="G111" s="21"/>
      <c r="H111" s="21"/>
      <c r="I111" s="21"/>
      <c r="J111" s="22">
        <f t="shared" si="13"/>
        <v>0</v>
      </c>
      <c r="K111" s="21"/>
      <c r="L111" s="21"/>
      <c r="M111" s="21"/>
      <c r="N111" s="21"/>
      <c r="O111" s="21"/>
      <c r="P111" s="22">
        <f t="shared" si="21"/>
        <v>0</v>
      </c>
      <c r="Q111" s="22">
        <f t="shared" si="22"/>
        <v>0</v>
      </c>
      <c r="R111" s="23"/>
      <c r="S111" s="23"/>
      <c r="T111" s="23"/>
      <c r="U111" s="21"/>
      <c r="V111" s="21"/>
      <c r="W111" s="24"/>
      <c r="X111" s="21"/>
      <c r="Y111" s="21"/>
      <c r="Z111" s="22">
        <f t="shared" si="18"/>
        <v>0</v>
      </c>
      <c r="AA111" s="21"/>
      <c r="AB111" s="25"/>
      <c r="AC111" s="21"/>
      <c r="AD111" s="21"/>
      <c r="AE111" s="21"/>
      <c r="AF111" s="21"/>
      <c r="AG111" s="21"/>
      <c r="AH111" s="21"/>
      <c r="AI111" s="21"/>
      <c r="AJ111" s="21"/>
      <c r="AK111" s="22">
        <f t="shared" si="23"/>
        <v>0</v>
      </c>
      <c r="AL111" s="21"/>
      <c r="AM111" s="21"/>
      <c r="AN111" s="21"/>
      <c r="AO111" s="21"/>
      <c r="AP111" s="21"/>
      <c r="AQ111" s="21"/>
      <c r="AR111" s="26">
        <f t="shared" si="24"/>
        <v>167</v>
      </c>
      <c r="AS111" s="24"/>
      <c r="AT111" s="24">
        <v>32</v>
      </c>
      <c r="AU111" s="24">
        <v>17</v>
      </c>
      <c r="AV111" s="24">
        <v>29</v>
      </c>
      <c r="AW111" s="24">
        <v>89</v>
      </c>
      <c r="AX111" s="24"/>
      <c r="AY111" s="26">
        <f t="shared" si="19"/>
        <v>82058</v>
      </c>
    </row>
    <row r="112" spans="1:51" s="4" customFormat="1" ht="15.6">
      <c r="A112" s="19">
        <v>105</v>
      </c>
      <c r="B112" s="36">
        <v>101053</v>
      </c>
      <c r="C112" s="41" t="s">
        <v>188</v>
      </c>
      <c r="D112" s="12">
        <f t="shared" si="20"/>
        <v>0</v>
      </c>
      <c r="E112" s="13"/>
      <c r="F112" s="13"/>
      <c r="G112" s="13"/>
      <c r="H112" s="13"/>
      <c r="I112" s="13"/>
      <c r="J112" s="22">
        <f t="shared" si="13"/>
        <v>74802</v>
      </c>
      <c r="K112" s="13"/>
      <c r="L112" s="13">
        <v>74802</v>
      </c>
      <c r="M112" s="13"/>
      <c r="N112" s="13"/>
      <c r="O112" s="13"/>
      <c r="P112" s="14">
        <f t="shared" ref="P112" si="25">+Q112+U112+V112+W112+X112+Y112</f>
        <v>0</v>
      </c>
      <c r="Q112" s="14">
        <f t="shared" ref="Q112" si="26">+R112+S112+T112</f>
        <v>0</v>
      </c>
      <c r="R112" s="15"/>
      <c r="S112" s="15"/>
      <c r="T112" s="15"/>
      <c r="U112" s="13"/>
      <c r="V112" s="13"/>
      <c r="W112" s="16"/>
      <c r="X112" s="13"/>
      <c r="Y112" s="13"/>
      <c r="Z112" s="14">
        <f t="shared" ref="Z112:Z114" si="27">+AA112+AB112+AC112+AD112+AE112+AF112+AG112+AH112+AI112+AJ112</f>
        <v>0</v>
      </c>
      <c r="AA112" s="13"/>
      <c r="AB112" s="17"/>
      <c r="AC112" s="13"/>
      <c r="AD112" s="13"/>
      <c r="AE112" s="13"/>
      <c r="AF112" s="13"/>
      <c r="AG112" s="13"/>
      <c r="AH112" s="13"/>
      <c r="AI112" s="13"/>
      <c r="AJ112" s="13"/>
      <c r="AK112" s="14">
        <f t="shared" ref="AK112:AK114" si="28">+AL112+AM112+AN112+AO112+AP112+AQ112</f>
        <v>0</v>
      </c>
      <c r="AL112" s="13"/>
      <c r="AM112" s="13"/>
      <c r="AN112" s="13"/>
      <c r="AO112" s="13"/>
      <c r="AP112" s="13"/>
      <c r="AQ112" s="13"/>
      <c r="AR112" s="18">
        <f t="shared" si="24"/>
        <v>0</v>
      </c>
      <c r="AS112" s="16"/>
      <c r="AT112" s="16"/>
      <c r="AU112" s="16"/>
      <c r="AV112" s="16"/>
      <c r="AW112" s="16"/>
      <c r="AX112" s="16"/>
      <c r="AY112" s="26">
        <f t="shared" si="19"/>
        <v>74802</v>
      </c>
    </row>
    <row r="113" spans="1:51" s="4" customFormat="1" ht="15.6">
      <c r="A113" s="36">
        <v>106</v>
      </c>
      <c r="B113" s="36">
        <v>66472</v>
      </c>
      <c r="C113" s="42" t="s">
        <v>201</v>
      </c>
      <c r="D113" s="12">
        <f t="shared" si="20"/>
        <v>0</v>
      </c>
      <c r="E113" s="13"/>
      <c r="F113" s="13"/>
      <c r="G113" s="13"/>
      <c r="H113" s="13"/>
      <c r="I113" s="13"/>
      <c r="J113" s="22">
        <f t="shared" si="13"/>
        <v>0</v>
      </c>
      <c r="K113" s="13"/>
      <c r="L113" s="13"/>
      <c r="M113" s="13"/>
      <c r="N113" s="13"/>
      <c r="O113" s="13"/>
      <c r="P113" s="14">
        <f t="shared" ref="P113" si="29">+Q113+U113+V113+W113+X113+Y113</f>
        <v>78727</v>
      </c>
      <c r="Q113" s="14">
        <f t="shared" ref="Q113" si="30">+R113+S113+T113</f>
        <v>51396</v>
      </c>
      <c r="R113" s="15">
        <v>13340</v>
      </c>
      <c r="S113" s="15">
        <v>23159</v>
      </c>
      <c r="T113" s="15">
        <v>14897</v>
      </c>
      <c r="U113" s="13"/>
      <c r="V113" s="13">
        <v>25133</v>
      </c>
      <c r="W113" s="16"/>
      <c r="X113" s="13"/>
      <c r="Y113" s="13">
        <v>2198</v>
      </c>
      <c r="Z113" s="14">
        <f t="shared" si="27"/>
        <v>0</v>
      </c>
      <c r="AA113" s="13"/>
      <c r="AB113" s="17"/>
      <c r="AC113" s="13"/>
      <c r="AD113" s="13"/>
      <c r="AE113" s="13"/>
      <c r="AF113" s="13"/>
      <c r="AG113" s="13"/>
      <c r="AH113" s="13"/>
      <c r="AI113" s="13"/>
      <c r="AJ113" s="13"/>
      <c r="AK113" s="14">
        <f t="shared" si="28"/>
        <v>0</v>
      </c>
      <c r="AL113" s="13"/>
      <c r="AM113" s="13"/>
      <c r="AN113" s="13"/>
      <c r="AO113" s="13"/>
      <c r="AP113" s="13"/>
      <c r="AQ113" s="13"/>
      <c r="AR113" s="18">
        <f t="shared" si="24"/>
        <v>0</v>
      </c>
      <c r="AS113" s="16"/>
      <c r="AT113" s="16"/>
      <c r="AU113" s="16"/>
      <c r="AV113" s="16"/>
      <c r="AW113" s="16"/>
      <c r="AX113" s="16"/>
      <c r="AY113" s="26">
        <f t="shared" si="19"/>
        <v>78727</v>
      </c>
    </row>
    <row r="114" spans="1:51" s="4" customFormat="1" ht="15.6">
      <c r="A114" s="36">
        <v>107</v>
      </c>
      <c r="B114" s="36">
        <v>37501</v>
      </c>
      <c r="C114" s="42" t="s">
        <v>208</v>
      </c>
      <c r="D114" s="12">
        <f t="shared" si="20"/>
        <v>0</v>
      </c>
      <c r="E114" s="13"/>
      <c r="F114" s="13"/>
      <c r="G114" s="13"/>
      <c r="H114" s="13"/>
      <c r="I114" s="13"/>
      <c r="J114" s="22">
        <f t="shared" si="13"/>
        <v>0</v>
      </c>
      <c r="K114" s="13"/>
      <c r="L114" s="13"/>
      <c r="M114" s="13"/>
      <c r="N114" s="13"/>
      <c r="O114" s="13"/>
      <c r="P114" s="14">
        <f t="shared" ref="P114" si="31">+Q114+U114+V114+W114+X114+Y114</f>
        <v>0</v>
      </c>
      <c r="Q114" s="14">
        <f t="shared" ref="Q114" si="32">+R114+S114+T114</f>
        <v>0</v>
      </c>
      <c r="R114" s="15"/>
      <c r="S114" s="15"/>
      <c r="T114" s="15"/>
      <c r="U114" s="13"/>
      <c r="V114" s="13"/>
      <c r="W114" s="16"/>
      <c r="X114" s="13"/>
      <c r="Y114" s="13"/>
      <c r="Z114" s="14">
        <f t="shared" si="27"/>
        <v>0</v>
      </c>
      <c r="AA114" s="13"/>
      <c r="AB114" s="17"/>
      <c r="AC114" s="13"/>
      <c r="AD114" s="13"/>
      <c r="AE114" s="13"/>
      <c r="AF114" s="13"/>
      <c r="AG114" s="13"/>
      <c r="AH114" s="13"/>
      <c r="AI114" s="13"/>
      <c r="AJ114" s="13"/>
      <c r="AK114" s="14">
        <f t="shared" si="28"/>
        <v>0</v>
      </c>
      <c r="AL114" s="13"/>
      <c r="AM114" s="13"/>
      <c r="AN114" s="13"/>
      <c r="AO114" s="13"/>
      <c r="AP114" s="13"/>
      <c r="AQ114" s="13"/>
      <c r="AR114" s="18">
        <f t="shared" si="24"/>
        <v>0</v>
      </c>
      <c r="AS114" s="16"/>
      <c r="AT114" s="16"/>
      <c r="AU114" s="16"/>
      <c r="AV114" s="16"/>
      <c r="AW114" s="16"/>
      <c r="AX114" s="16"/>
      <c r="AY114" s="26">
        <f t="shared" si="19"/>
        <v>0</v>
      </c>
    </row>
    <row r="115" spans="1:51" s="7" customFormat="1" ht="13.8" thickBot="1">
      <c r="A115" s="44"/>
      <c r="B115" s="45"/>
      <c r="C115" s="46" t="s">
        <v>28</v>
      </c>
      <c r="D115" s="47">
        <f>+SUM(D8:D114)</f>
        <v>55188510</v>
      </c>
      <c r="E115" s="47">
        <f t="shared" ref="E115:AY115" si="33">+SUM(E8:E114)</f>
        <v>45408119</v>
      </c>
      <c r="F115" s="47">
        <f t="shared" si="33"/>
        <v>4216546</v>
      </c>
      <c r="G115" s="47">
        <f t="shared" si="33"/>
        <v>5043097</v>
      </c>
      <c r="H115" s="47">
        <f t="shared" si="33"/>
        <v>443974</v>
      </c>
      <c r="I115" s="47">
        <f t="shared" si="33"/>
        <v>76774</v>
      </c>
      <c r="J115" s="47">
        <f t="shared" si="33"/>
        <v>35953445</v>
      </c>
      <c r="K115" s="47">
        <f t="shared" si="33"/>
        <v>18244808</v>
      </c>
      <c r="L115" s="47">
        <f t="shared" si="33"/>
        <v>9897834</v>
      </c>
      <c r="M115" s="47">
        <f t="shared" si="33"/>
        <v>2624259</v>
      </c>
      <c r="N115" s="47">
        <f t="shared" si="33"/>
        <v>5066903</v>
      </c>
      <c r="O115" s="47">
        <f t="shared" si="33"/>
        <v>119641</v>
      </c>
      <c r="P115" s="47">
        <f t="shared" si="33"/>
        <v>66774208</v>
      </c>
      <c r="Q115" s="47">
        <f t="shared" si="33"/>
        <v>29169615</v>
      </c>
      <c r="R115" s="47">
        <f t="shared" si="33"/>
        <v>15071873</v>
      </c>
      <c r="S115" s="47">
        <f t="shared" si="33"/>
        <v>9081401</v>
      </c>
      <c r="T115" s="47">
        <f t="shared" si="33"/>
        <v>5016341</v>
      </c>
      <c r="U115" s="47">
        <f t="shared" si="33"/>
        <v>15211459</v>
      </c>
      <c r="V115" s="47">
        <f t="shared" si="33"/>
        <v>14424375</v>
      </c>
      <c r="W115" s="47">
        <f t="shared" si="33"/>
        <v>3852776</v>
      </c>
      <c r="X115" s="47">
        <f t="shared" si="33"/>
        <v>3165722</v>
      </c>
      <c r="Y115" s="47">
        <f t="shared" si="33"/>
        <v>950261</v>
      </c>
      <c r="Z115" s="47">
        <f t="shared" si="33"/>
        <v>80450716</v>
      </c>
      <c r="AA115" s="47">
        <f t="shared" si="33"/>
        <v>1995625</v>
      </c>
      <c r="AB115" s="47">
        <f t="shared" si="33"/>
        <v>66480435</v>
      </c>
      <c r="AC115" s="47">
        <f t="shared" si="33"/>
        <v>63709</v>
      </c>
      <c r="AD115" s="47">
        <f t="shared" si="33"/>
        <v>1601253</v>
      </c>
      <c r="AE115" s="47">
        <f t="shared" si="33"/>
        <v>1197458</v>
      </c>
      <c r="AF115" s="47">
        <f t="shared" si="33"/>
        <v>11834</v>
      </c>
      <c r="AG115" s="47">
        <f t="shared" si="33"/>
        <v>794691</v>
      </c>
      <c r="AH115" s="47">
        <f t="shared" si="33"/>
        <v>5238753</v>
      </c>
      <c r="AI115" s="47">
        <f t="shared" si="33"/>
        <v>258066</v>
      </c>
      <c r="AJ115" s="47">
        <f t="shared" si="33"/>
        <v>2808892</v>
      </c>
      <c r="AK115" s="47">
        <f t="shared" si="33"/>
        <v>10912704</v>
      </c>
      <c r="AL115" s="47">
        <f t="shared" si="33"/>
        <v>3421836</v>
      </c>
      <c r="AM115" s="47">
        <f t="shared" si="33"/>
        <v>24217</v>
      </c>
      <c r="AN115" s="47">
        <f t="shared" si="33"/>
        <v>189469</v>
      </c>
      <c r="AO115" s="47">
        <f t="shared" si="33"/>
        <v>53401</v>
      </c>
      <c r="AP115" s="47">
        <f t="shared" si="33"/>
        <v>6906568</v>
      </c>
      <c r="AQ115" s="47">
        <f t="shared" si="33"/>
        <v>317213</v>
      </c>
      <c r="AR115" s="47">
        <f t="shared" si="33"/>
        <v>9165624</v>
      </c>
      <c r="AS115" s="47">
        <f t="shared" si="33"/>
        <v>764716</v>
      </c>
      <c r="AT115" s="47">
        <f t="shared" si="33"/>
        <v>1881706</v>
      </c>
      <c r="AU115" s="47">
        <f t="shared" si="33"/>
        <v>4267568</v>
      </c>
      <c r="AV115" s="47">
        <f t="shared" si="33"/>
        <v>377180</v>
      </c>
      <c r="AW115" s="47">
        <f t="shared" si="33"/>
        <v>1197454</v>
      </c>
      <c r="AX115" s="47">
        <f t="shared" si="33"/>
        <v>677000</v>
      </c>
      <c r="AY115" s="47">
        <f t="shared" si="33"/>
        <v>258445207</v>
      </c>
    </row>
    <row r="117" spans="1:51" s="7" customFormat="1" ht="13.8">
      <c r="C117" s="5" t="s">
        <v>32</v>
      </c>
      <c r="D117" s="1"/>
      <c r="E117" s="1"/>
      <c r="F117" s="1"/>
      <c r="G117" s="1"/>
      <c r="H117" s="1"/>
      <c r="I117" s="1"/>
      <c r="J117" s="8"/>
      <c r="K117" s="8"/>
      <c r="L117" s="8"/>
      <c r="M117" s="8"/>
      <c r="N117" s="8"/>
      <c r="O117" s="8"/>
      <c r="P117" s="8"/>
      <c r="Q117" s="8"/>
      <c r="R117" s="27"/>
      <c r="S117" s="27"/>
      <c r="T117" s="27"/>
      <c r="U117" s="27"/>
      <c r="V117" s="27"/>
      <c r="W117" s="27"/>
      <c r="X117" s="27"/>
      <c r="Y117" s="27"/>
      <c r="Z117" s="8"/>
      <c r="AA117" s="8"/>
      <c r="AB117" s="8"/>
      <c r="AC117" s="8"/>
      <c r="AD117" s="8"/>
      <c r="AE117" s="8"/>
      <c r="AF117" s="8"/>
      <c r="AG117" s="8"/>
      <c r="AH117" s="8"/>
      <c r="AI117" s="8"/>
      <c r="AJ117" s="8"/>
      <c r="AK117" s="8"/>
      <c r="AL117" s="8"/>
      <c r="AM117" s="8"/>
      <c r="AN117" s="8"/>
      <c r="AO117" s="8"/>
      <c r="AP117" s="8"/>
      <c r="AQ117" s="8"/>
      <c r="AR117" s="27"/>
      <c r="AS117" s="27"/>
      <c r="AT117" s="27"/>
      <c r="AU117" s="27"/>
      <c r="AV117" s="27"/>
      <c r="AW117" s="27"/>
      <c r="AX117" s="27"/>
      <c r="AY117" s="8"/>
    </row>
    <row r="118" spans="1:51">
      <c r="C118" s="5" t="s">
        <v>206</v>
      </c>
    </row>
  </sheetData>
  <autoFilter ref="A7:AY115" xr:uid="{00000000-0001-0000-0000-000000000000}"/>
  <mergeCells count="58">
    <mergeCell ref="AX5:AX6"/>
    <mergeCell ref="A1:J1"/>
    <mergeCell ref="A2:J2"/>
    <mergeCell ref="AW5:AW6"/>
    <mergeCell ref="AO5:AO6"/>
    <mergeCell ref="AP5:AP6"/>
    <mergeCell ref="AQ5:AQ6"/>
    <mergeCell ref="AS5:AS6"/>
    <mergeCell ref="AT5:AT6"/>
    <mergeCell ref="AE5:AE6"/>
    <mergeCell ref="AL5:AL6"/>
    <mergeCell ref="AM5:AM6"/>
    <mergeCell ref="AU5:AU6"/>
    <mergeCell ref="AV5:AV6"/>
    <mergeCell ref="AF5:AF6"/>
    <mergeCell ref="AG5:AG6"/>
    <mergeCell ref="AI5:AI6"/>
    <mergeCell ref="AJ5:AJ6"/>
    <mergeCell ref="AN5:AN6"/>
    <mergeCell ref="AD5:AD6"/>
    <mergeCell ref="M5:M6"/>
    <mergeCell ref="O5:O6"/>
    <mergeCell ref="AA5:AA6"/>
    <mergeCell ref="AB5:AB6"/>
    <mergeCell ref="AC5:AC6"/>
    <mergeCell ref="N5:N6"/>
    <mergeCell ref="A4:A6"/>
    <mergeCell ref="AY4:AY6"/>
    <mergeCell ref="E4:I4"/>
    <mergeCell ref="D4:D6"/>
    <mergeCell ref="AR4:AR6"/>
    <mergeCell ref="AK4:AK6"/>
    <mergeCell ref="K4:O4"/>
    <mergeCell ref="AA4:AJ4"/>
    <mergeCell ref="AS4:AX4"/>
    <mergeCell ref="J4:J6"/>
    <mergeCell ref="Z4:Z6"/>
    <mergeCell ref="X5:X6"/>
    <mergeCell ref="Y5:Y6"/>
    <mergeCell ref="F5:F6"/>
    <mergeCell ref="C4:C6"/>
    <mergeCell ref="AH5:AH6"/>
    <mergeCell ref="A3:I3"/>
    <mergeCell ref="AL4:AQ4"/>
    <mergeCell ref="Q4:Y4"/>
    <mergeCell ref="P4:P6"/>
    <mergeCell ref="B4:B6"/>
    <mergeCell ref="Q5:Q6"/>
    <mergeCell ref="R5:T5"/>
    <mergeCell ref="U5:U6"/>
    <mergeCell ref="V5:V6"/>
    <mergeCell ref="W5:W6"/>
    <mergeCell ref="E5:E6"/>
    <mergeCell ref="G5:G6"/>
    <mergeCell ref="H5:H6"/>
    <mergeCell ref="I5:I6"/>
    <mergeCell ref="K5:K6"/>
    <mergeCell ref="L5:L6"/>
  </mergeCells>
  <printOptions horizontalCentered="1"/>
  <pageMargins left="0.31496062992125984" right="0.31496062992125984" top="0.55118110236220474" bottom="0.55118110236220474" header="0.31496062992125984" footer="0.31496062992125984"/>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Lešų suma, Eur</vt:lpstr>
      <vt:lpstr>'Lešų suma, Eur'!Print_Titles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Markevičienė</dc:creator>
  <cp:lastModifiedBy>Asta Markevičienė</cp:lastModifiedBy>
  <cp:lastPrinted>2024-04-24T10:22:49Z</cp:lastPrinted>
  <dcterms:created xsi:type="dcterms:W3CDTF">2019-02-11T08:33:44Z</dcterms:created>
  <dcterms:modified xsi:type="dcterms:W3CDTF">2025-10-09T08:27:31Z</dcterms:modified>
</cp:coreProperties>
</file>