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atupc\Desktop\2019-2025 prevencinės\ATASKAITOS VLK\INTERNETUI\2025 I pusmetis\"/>
    </mc:Choice>
  </mc:AlternateContent>
  <xr:revisionPtr revIDLastSave="0" documentId="13_ncr:1_{58A9643F-A00F-4518-8AC1-2A86C32C393A}" xr6:coauthVersionLast="47" xr6:coauthVersionMax="47" xr10:uidLastSave="{00000000-0000-0000-0000-000000000000}"/>
  <bookViews>
    <workbookView xWindow="-120" yWindow="-120" windowWidth="29040" windowHeight="15840" tabRatio="789" xr2:uid="{00000000-000D-0000-FFFF-FFFF00000000}"/>
  </bookViews>
  <sheets>
    <sheet name="Ataskaitos forma" sheetId="22" r:id="rId1"/>
  </sheets>
  <definedNames>
    <definedName name="_xlnm._FilterDatabase" localSheetId="0" hidden="1">'Ataskaitos forma'!$A$15:$AH$114</definedName>
    <definedName name="_xlnm.Print_Titles" localSheetId="0">'Ataskaitos forma'!$12:$15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2" l="1"/>
  <c r="N18" i="22" s="1"/>
  <c r="H18" i="22"/>
  <c r="T18" i="22" s="1"/>
  <c r="G19" i="22"/>
  <c r="N19" i="22" s="1"/>
  <c r="H19" i="22"/>
  <c r="T19" i="22" s="1"/>
  <c r="G20" i="22"/>
  <c r="N20" i="22" s="1"/>
  <c r="H20" i="22"/>
  <c r="T20" i="22" s="1"/>
  <c r="G21" i="22"/>
  <c r="N21" i="22" s="1"/>
  <c r="H21" i="22"/>
  <c r="T21" i="22" s="1"/>
  <c r="G22" i="22"/>
  <c r="N22" i="22" s="1"/>
  <c r="H22" i="22"/>
  <c r="T22" i="22" s="1"/>
  <c r="G23" i="22"/>
  <c r="N23" i="22" s="1"/>
  <c r="H23" i="22"/>
  <c r="T23" i="22" s="1"/>
  <c r="G24" i="22"/>
  <c r="N24" i="22" s="1"/>
  <c r="H24" i="22"/>
  <c r="T24" i="22" s="1"/>
  <c r="G25" i="22"/>
  <c r="N25" i="22" s="1"/>
  <c r="H25" i="22"/>
  <c r="T25" i="22" s="1"/>
  <c r="G26" i="22"/>
  <c r="N26" i="22" s="1"/>
  <c r="H26" i="22"/>
  <c r="T26" i="22" s="1"/>
  <c r="G27" i="22"/>
  <c r="N27" i="22" s="1"/>
  <c r="H27" i="22"/>
  <c r="T27" i="22" s="1"/>
  <c r="G28" i="22"/>
  <c r="N28" i="22" s="1"/>
  <c r="H28" i="22"/>
  <c r="T28" i="22" s="1"/>
  <c r="G29" i="22"/>
  <c r="N29" i="22" s="1"/>
  <c r="H29" i="22"/>
  <c r="T29" i="22" s="1"/>
  <c r="G30" i="22"/>
  <c r="N30" i="22" s="1"/>
  <c r="H30" i="22"/>
  <c r="T30" i="22" s="1"/>
  <c r="G31" i="22"/>
  <c r="N31" i="22" s="1"/>
  <c r="H31" i="22"/>
  <c r="T31" i="22" s="1"/>
  <c r="G32" i="22"/>
  <c r="N32" i="22" s="1"/>
  <c r="H32" i="22"/>
  <c r="T32" i="22" s="1"/>
  <c r="G33" i="22"/>
  <c r="N33" i="22" s="1"/>
  <c r="H33" i="22"/>
  <c r="T33" i="22" s="1"/>
  <c r="G34" i="22"/>
  <c r="N34" i="22" s="1"/>
  <c r="H34" i="22"/>
  <c r="T34" i="22" s="1"/>
  <c r="G35" i="22"/>
  <c r="N35" i="22" s="1"/>
  <c r="H35" i="22"/>
  <c r="T35" i="22" s="1"/>
  <c r="I37" i="22"/>
  <c r="G38" i="22"/>
  <c r="N38" i="22" s="1"/>
  <c r="H38" i="22"/>
  <c r="T38" i="22" s="1"/>
  <c r="G39" i="22"/>
  <c r="N39" i="22" s="1"/>
  <c r="H39" i="22"/>
  <c r="T39" i="22" s="1"/>
  <c r="G40" i="22"/>
  <c r="N40" i="22" s="1"/>
  <c r="H40" i="22"/>
  <c r="T40" i="22" s="1"/>
  <c r="G41" i="22"/>
  <c r="N41" i="22" s="1"/>
  <c r="H41" i="22"/>
  <c r="T41" i="22" s="1"/>
  <c r="G42" i="22"/>
  <c r="N42" i="22" s="1"/>
  <c r="H42" i="22"/>
  <c r="T42" i="22" s="1"/>
  <c r="G43" i="22"/>
  <c r="N43" i="22" s="1"/>
  <c r="H43" i="22"/>
  <c r="T43" i="22" s="1"/>
  <c r="G44" i="22"/>
  <c r="N44" i="22" s="1"/>
  <c r="H44" i="22"/>
  <c r="T44" i="22" s="1"/>
  <c r="G45" i="22"/>
  <c r="N45" i="22" s="1"/>
  <c r="H45" i="22"/>
  <c r="T45" i="22" s="1"/>
  <c r="G46" i="22"/>
  <c r="N46" i="22" s="1"/>
  <c r="H46" i="22"/>
  <c r="T46" i="22" s="1"/>
  <c r="G47" i="22"/>
  <c r="N47" i="22" s="1"/>
  <c r="H47" i="22"/>
  <c r="T47" i="22" s="1"/>
  <c r="G48" i="22"/>
  <c r="N48" i="22" s="1"/>
  <c r="H48" i="22"/>
  <c r="T48" i="22" s="1"/>
  <c r="G49" i="22"/>
  <c r="N49" i="22" s="1"/>
  <c r="H49" i="22"/>
  <c r="T49" i="22" s="1"/>
  <c r="G50" i="22"/>
  <c r="N50" i="22" s="1"/>
  <c r="H50" i="22"/>
  <c r="T50" i="22" s="1"/>
  <c r="G51" i="22"/>
  <c r="N51" i="22" s="1"/>
  <c r="H51" i="22"/>
  <c r="T51" i="22" s="1"/>
  <c r="G52" i="22"/>
  <c r="N52" i="22" s="1"/>
  <c r="H52" i="22"/>
  <c r="T52" i="22" s="1"/>
  <c r="G53" i="22"/>
  <c r="N53" i="22" s="1"/>
  <c r="H53" i="22"/>
  <c r="T53" i="22" s="1"/>
  <c r="G54" i="22"/>
  <c r="N54" i="22" s="1"/>
  <c r="H54" i="22"/>
  <c r="T54" i="22" s="1"/>
  <c r="G55" i="22"/>
  <c r="N55" i="22" s="1"/>
  <c r="H55" i="22"/>
  <c r="T55" i="22" s="1"/>
  <c r="G56" i="22"/>
  <c r="N56" i="22" s="1"/>
  <c r="H56" i="22"/>
  <c r="T56" i="22" s="1"/>
  <c r="G57" i="22"/>
  <c r="N57" i="22" s="1"/>
  <c r="H57" i="22"/>
  <c r="T57" i="22" s="1"/>
  <c r="G58" i="22"/>
  <c r="N58" i="22" s="1"/>
  <c r="H58" i="22"/>
  <c r="T58" i="22" s="1"/>
  <c r="G59" i="22"/>
  <c r="N59" i="22" s="1"/>
  <c r="H59" i="22"/>
  <c r="T59" i="22" s="1"/>
  <c r="G60" i="22"/>
  <c r="N60" i="22" s="1"/>
  <c r="H60" i="22"/>
  <c r="T60" i="22" s="1"/>
  <c r="G61" i="22"/>
  <c r="N61" i="22" s="1"/>
  <c r="H61" i="22"/>
  <c r="T61" i="22" s="1"/>
  <c r="G62" i="22"/>
  <c r="N62" i="22" s="1"/>
  <c r="H62" i="22"/>
  <c r="T62" i="22" s="1"/>
  <c r="G63" i="22"/>
  <c r="N63" i="22" s="1"/>
  <c r="H63" i="22"/>
  <c r="T63" i="22" s="1"/>
  <c r="G64" i="22"/>
  <c r="N64" i="22" s="1"/>
  <c r="H64" i="22"/>
  <c r="T64" i="22" s="1"/>
  <c r="G65" i="22"/>
  <c r="N65" i="22" s="1"/>
  <c r="H65" i="22"/>
  <c r="T65" i="22" s="1"/>
  <c r="G66" i="22"/>
  <c r="N66" i="22" s="1"/>
  <c r="H66" i="22"/>
  <c r="T66" i="22" s="1"/>
  <c r="G67" i="22"/>
  <c r="N67" i="22" s="1"/>
  <c r="H67" i="22"/>
  <c r="T67" i="22" s="1"/>
  <c r="G68" i="22"/>
  <c r="N68" i="22" s="1"/>
  <c r="H68" i="22"/>
  <c r="T68" i="22" s="1"/>
  <c r="I69" i="22"/>
  <c r="G70" i="22"/>
  <c r="N70" i="22" s="1"/>
  <c r="H70" i="22"/>
  <c r="T70" i="22" s="1"/>
  <c r="G72" i="22"/>
  <c r="N72" i="22" s="1"/>
  <c r="H72" i="22"/>
  <c r="T72" i="22" s="1"/>
  <c r="G73" i="22"/>
  <c r="N73" i="22" s="1"/>
  <c r="H73" i="22"/>
  <c r="T73" i="22" s="1"/>
  <c r="G74" i="22"/>
  <c r="N74" i="22" s="1"/>
  <c r="H74" i="22"/>
  <c r="T74" i="22" s="1"/>
  <c r="G75" i="22"/>
  <c r="N75" i="22" s="1"/>
  <c r="H75" i="22"/>
  <c r="T75" i="22" s="1"/>
  <c r="G76" i="22"/>
  <c r="N76" i="22" s="1"/>
  <c r="H76" i="22"/>
  <c r="T76" i="22" s="1"/>
  <c r="G77" i="22"/>
  <c r="N77" i="22" s="1"/>
  <c r="H77" i="22"/>
  <c r="T77" i="22" s="1"/>
  <c r="G78" i="22"/>
  <c r="N78" i="22" s="1"/>
  <c r="H78" i="22"/>
  <c r="T78" i="22" s="1"/>
  <c r="G79" i="22"/>
  <c r="N79" i="22" s="1"/>
  <c r="H79" i="22"/>
  <c r="T79" i="22" s="1"/>
  <c r="G80" i="22"/>
  <c r="N80" i="22" s="1"/>
  <c r="H80" i="22"/>
  <c r="T80" i="22" s="1"/>
  <c r="G81" i="22"/>
  <c r="N81" i="22" s="1"/>
  <c r="H81" i="22"/>
  <c r="T81" i="22" s="1"/>
  <c r="G82" i="22"/>
  <c r="N82" i="22" s="1"/>
  <c r="H82" i="22"/>
  <c r="T82" i="22" s="1"/>
  <c r="G84" i="22"/>
  <c r="N84" i="22" s="1"/>
  <c r="H84" i="22"/>
  <c r="T84" i="22" s="1"/>
  <c r="G85" i="22"/>
  <c r="N85" i="22" s="1"/>
  <c r="H85" i="22"/>
  <c r="T85" i="22" s="1"/>
  <c r="G86" i="22"/>
  <c r="N86" i="22" s="1"/>
  <c r="H86" i="22"/>
  <c r="T86" i="22" s="1"/>
  <c r="G87" i="22"/>
  <c r="N87" i="22" s="1"/>
  <c r="H87" i="22"/>
  <c r="T87" i="22" s="1"/>
  <c r="G88" i="22"/>
  <c r="N88" i="22" s="1"/>
  <c r="H88" i="22"/>
  <c r="T88" i="22" s="1"/>
  <c r="G89" i="22"/>
  <c r="H89" i="22"/>
  <c r="G90" i="22"/>
  <c r="N90" i="22" s="1"/>
  <c r="H90" i="22"/>
  <c r="T90" i="22" s="1"/>
  <c r="G91" i="22"/>
  <c r="H91" i="22"/>
  <c r="T91" i="22" s="1"/>
  <c r="G92" i="22"/>
  <c r="N92" i="22" s="1"/>
  <c r="H92" i="22"/>
  <c r="T92" i="22" s="1"/>
  <c r="G93" i="22"/>
  <c r="N93" i="22" s="1"/>
  <c r="H93" i="22"/>
  <c r="T93" i="22" s="1"/>
  <c r="G94" i="22"/>
  <c r="N94" i="22" s="1"/>
  <c r="H94" i="22"/>
  <c r="T94" i="22" s="1"/>
  <c r="G95" i="22"/>
  <c r="N95" i="22" s="1"/>
  <c r="H95" i="22"/>
  <c r="T95" i="22" s="1"/>
  <c r="G96" i="22"/>
  <c r="N96" i="22" s="1"/>
  <c r="H96" i="22"/>
  <c r="T96" i="22" s="1"/>
  <c r="G97" i="22"/>
  <c r="N97" i="22" s="1"/>
  <c r="H97" i="22"/>
  <c r="T97" i="22" s="1"/>
  <c r="G98" i="22"/>
  <c r="N98" i="22" s="1"/>
  <c r="H98" i="22"/>
  <c r="T98" i="22" s="1"/>
  <c r="G99" i="22"/>
  <c r="N99" i="22" s="1"/>
  <c r="H99" i="22"/>
  <c r="T99" i="22" s="1"/>
  <c r="G100" i="22"/>
  <c r="N100" i="22" s="1"/>
  <c r="H100" i="22"/>
  <c r="T100" i="22" s="1"/>
  <c r="G101" i="22"/>
  <c r="N101" i="22" s="1"/>
  <c r="H101" i="22"/>
  <c r="T101" i="22" s="1"/>
  <c r="G102" i="22"/>
  <c r="N102" i="22" s="1"/>
  <c r="H102" i="22"/>
  <c r="T102" i="22" s="1"/>
  <c r="G103" i="22"/>
  <c r="N103" i="22" s="1"/>
  <c r="H103" i="22"/>
  <c r="T103" i="22" s="1"/>
  <c r="G104" i="22"/>
  <c r="N104" i="22" s="1"/>
  <c r="H104" i="22"/>
  <c r="T104" i="22" s="1"/>
  <c r="G105" i="22"/>
  <c r="H105" i="22"/>
  <c r="T105" i="22" s="1"/>
  <c r="G106" i="22"/>
  <c r="N106" i="22" s="1"/>
  <c r="H106" i="22"/>
  <c r="T106" i="22" s="1"/>
  <c r="G107" i="22"/>
  <c r="N107" i="22" s="1"/>
  <c r="H107" i="22"/>
  <c r="T107" i="22" s="1"/>
  <c r="G108" i="22"/>
  <c r="N108" i="22" s="1"/>
  <c r="H108" i="22"/>
  <c r="T108" i="22" s="1"/>
  <c r="G109" i="22"/>
  <c r="H109" i="22"/>
  <c r="G110" i="22"/>
  <c r="N110" i="22" s="1"/>
  <c r="H110" i="22"/>
  <c r="T110" i="22" s="1"/>
  <c r="G111" i="22"/>
  <c r="H111" i="22"/>
  <c r="T111" i="22" s="1"/>
  <c r="G112" i="22"/>
  <c r="H112" i="22"/>
  <c r="G113" i="22"/>
  <c r="H113" i="22"/>
  <c r="G114" i="22"/>
  <c r="N114" i="22" s="1"/>
  <c r="H114" i="22"/>
  <c r="T114" i="22" s="1"/>
  <c r="H17" i="22"/>
  <c r="G17" i="22"/>
  <c r="S16" i="22"/>
  <c r="R16" i="22"/>
  <c r="I36" i="22"/>
  <c r="I83" i="22"/>
  <c r="F111" i="22"/>
  <c r="F114" i="22"/>
  <c r="J16" i="22" l="1"/>
  <c r="L16" i="22"/>
  <c r="M16" i="22"/>
  <c r="O16" i="22"/>
  <c r="P16" i="22"/>
  <c r="AC16" i="22"/>
  <c r="AE16" i="22"/>
  <c r="AD16" i="22"/>
  <c r="AG16" i="22"/>
  <c r="AH16" i="22"/>
  <c r="AF16" i="22"/>
  <c r="AA16" i="22"/>
  <c r="K16" i="22"/>
  <c r="I111" i="22"/>
  <c r="Z16" i="22"/>
  <c r="X16" i="22"/>
  <c r="V16" i="22"/>
  <c r="Y16" i="22"/>
  <c r="W16" i="22"/>
  <c r="U16" i="22"/>
  <c r="I114" i="22"/>
  <c r="F36" i="22"/>
  <c r="F37" i="22"/>
  <c r="F69" i="22"/>
  <c r="F83" i="22"/>
  <c r="T17" i="22"/>
  <c r="AB16" i="22" s="1"/>
  <c r="I77" i="22" l="1"/>
  <c r="F59" i="22"/>
  <c r="I96" i="22"/>
  <c r="I65" i="22"/>
  <c r="I61" i="22"/>
  <c r="I57" i="22"/>
  <c r="I53" i="22"/>
  <c r="I49" i="22"/>
  <c r="I45" i="22"/>
  <c r="I41" i="22"/>
  <c r="I32" i="22"/>
  <c r="I106" i="22"/>
  <c r="I94" i="22"/>
  <c r="I73" i="22"/>
  <c r="I108" i="22"/>
  <c r="I100" i="22"/>
  <c r="I92" i="22"/>
  <c r="I107" i="22"/>
  <c r="I103" i="22"/>
  <c r="I99" i="22"/>
  <c r="I95" i="22"/>
  <c r="I91" i="22"/>
  <c r="I87" i="22"/>
  <c r="I82" i="22"/>
  <c r="I78" i="22"/>
  <c r="I74" i="22"/>
  <c r="I98" i="22"/>
  <c r="I17" i="22"/>
  <c r="N17" i="22"/>
  <c r="I68" i="22"/>
  <c r="I64" i="22"/>
  <c r="I60" i="22"/>
  <c r="I56" i="22"/>
  <c r="I52" i="22"/>
  <c r="I48" i="22"/>
  <c r="I44" i="22"/>
  <c r="I40" i="22"/>
  <c r="I35" i="22"/>
  <c r="I31" i="22"/>
  <c r="I27" i="22"/>
  <c r="I23" i="22"/>
  <c r="I19" i="22"/>
  <c r="I90" i="22"/>
  <c r="I67" i="22"/>
  <c r="I63" i="22"/>
  <c r="I55" i="22"/>
  <c r="I51" i="22"/>
  <c r="I47" i="22"/>
  <c r="I43" i="22"/>
  <c r="I39" i="22"/>
  <c r="I34" i="22"/>
  <c r="F30" i="22"/>
  <c r="F26" i="22"/>
  <c r="F22" i="22"/>
  <c r="I22" i="22"/>
  <c r="F18" i="22"/>
  <c r="I105" i="22"/>
  <c r="I93" i="22"/>
  <c r="I85" i="22"/>
  <c r="I58" i="22"/>
  <c r="I50" i="22"/>
  <c r="I21" i="22"/>
  <c r="I84" i="22"/>
  <c r="I102" i="22"/>
  <c r="I86" i="22"/>
  <c r="I110" i="22"/>
  <c r="I101" i="22"/>
  <c r="I97" i="22"/>
  <c r="I89" i="22"/>
  <c r="I80" i="22"/>
  <c r="I76" i="22"/>
  <c r="I72" i="22"/>
  <c r="I66" i="22"/>
  <c r="I62" i="22"/>
  <c r="I54" i="22"/>
  <c r="I46" i="22"/>
  <c r="I42" i="22"/>
  <c r="I38" i="22"/>
  <c r="I33" i="22"/>
  <c r="I29" i="22"/>
  <c r="I25" i="22"/>
  <c r="I81" i="22"/>
  <c r="I104" i="22"/>
  <c r="I88" i="22"/>
  <c r="I79" i="22"/>
  <c r="I75" i="22"/>
  <c r="I70" i="22"/>
  <c r="I28" i="22"/>
  <c r="F24" i="22"/>
  <c r="F20" i="22"/>
  <c r="F44" i="22"/>
  <c r="F23" i="22"/>
  <c r="F19" i="22"/>
  <c r="F106" i="22"/>
  <c r="F94" i="22"/>
  <c r="F70" i="22"/>
  <c r="F96" i="22"/>
  <c r="F88" i="22"/>
  <c r="F51" i="22"/>
  <c r="E16" i="22"/>
  <c r="F47" i="22"/>
  <c r="F80" i="22"/>
  <c r="D16" i="22"/>
  <c r="F48" i="22"/>
  <c r="F97" i="22"/>
  <c r="F66" i="22"/>
  <c r="F58" i="22"/>
  <c r="F50" i="22"/>
  <c r="F57" i="22"/>
  <c r="F91" i="22"/>
  <c r="F87" i="22"/>
  <c r="F82" i="22"/>
  <c r="F78" i="22"/>
  <c r="F74" i="22"/>
  <c r="F98" i="22"/>
  <c r="F35" i="22"/>
  <c r="F55" i="22"/>
  <c r="F105" i="22"/>
  <c r="F72" i="22"/>
  <c r="F42" i="22"/>
  <c r="F84" i="22"/>
  <c r="F99" i="22"/>
  <c r="F92" i="22"/>
  <c r="F64" i="22"/>
  <c r="F53" i="22"/>
  <c r="F33" i="22"/>
  <c r="F29" i="22"/>
  <c r="F25" i="22"/>
  <c r="F103" i="22"/>
  <c r="F17" i="22"/>
  <c r="F95" i="22"/>
  <c r="F81" i="22"/>
  <c r="F73" i="22"/>
  <c r="F56" i="22"/>
  <c r="F102" i="22"/>
  <c r="F63" i="22"/>
  <c r="F52" i="22"/>
  <c r="F32" i="22"/>
  <c r="F90" i="22"/>
  <c r="F27" i="22"/>
  <c r="F75" i="22"/>
  <c r="F40" i="22"/>
  <c r="F79" i="22"/>
  <c r="F39" i="22"/>
  <c r="F34" i="22"/>
  <c r="F93" i="22"/>
  <c r="F89" i="22"/>
  <c r="F61" i="22"/>
  <c r="F108" i="22"/>
  <c r="F86" i="22"/>
  <c r="F76" i="22"/>
  <c r="F49" i="22"/>
  <c r="F46" i="22"/>
  <c r="F28" i="22"/>
  <c r="F21" i="22"/>
  <c r="F104" i="22"/>
  <c r="F101" i="22"/>
  <c r="F85" i="22"/>
  <c r="F65" i="22"/>
  <c r="F62" i="22"/>
  <c r="F45" i="22"/>
  <c r="F41" i="22"/>
  <c r="F38" i="22"/>
  <c r="F31" i="22"/>
  <c r="F107" i="22"/>
  <c r="F68" i="22"/>
  <c r="F100" i="22"/>
  <c r="F67" i="22"/>
  <c r="F54" i="22"/>
  <c r="F43" i="22"/>
  <c r="F110" i="22"/>
  <c r="F77" i="22"/>
  <c r="F60" i="22"/>
  <c r="I59" i="22" l="1"/>
  <c r="H16" i="22"/>
  <c r="T16" i="22" s="1"/>
  <c r="G16" i="22"/>
  <c r="N16" i="22" s="1"/>
  <c r="I26" i="22"/>
  <c r="I18" i="22"/>
  <c r="I24" i="22"/>
  <c r="I30" i="22"/>
  <c r="I20" i="22"/>
  <c r="F16" i="22"/>
  <c r="I16" i="22" l="1"/>
  <c r="Q16" i="22"/>
</calcChain>
</file>

<file path=xl/sharedStrings.xml><?xml version="1.0" encoding="utf-8"?>
<sst xmlns="http://schemas.openxmlformats.org/spreadsheetml/2006/main" count="213" uniqueCount="147">
  <si>
    <t xml:space="preserve">Forma patvirtinta </t>
  </si>
  <si>
    <t>Eil. Nr.</t>
  </si>
  <si>
    <t>Asmens sveikatos priežiūros įstaigos (toliau – ASPĮ) identifikacinis numeris</t>
  </si>
  <si>
    <t>ASPĮ pavadinimas</t>
  </si>
  <si>
    <t>Iš viso
(4+5)</t>
  </si>
  <si>
    <t>Planuojama patikrinti                                                        per                                ataskaitinį laikotarpį*</t>
  </si>
  <si>
    <t>Planuojama patikrinti                                                        per                                ataskaitinį laikotarpį**</t>
  </si>
  <si>
    <t>Iš viso
(7+8)</t>
  </si>
  <si>
    <t>Informavimo                       paslauga</t>
  </si>
  <si>
    <t>Citologinio                             tepinėlio paėmimo                                    paslauga (25–34 m. (imtinai) moterims)</t>
  </si>
  <si>
    <t>Įvykdyta proc.                 (12 / 7 x 100)</t>
  </si>
  <si>
    <t>Įvykdyta proc.                 (15 / 7 x 100)</t>
  </si>
  <si>
    <t>Gimdos kaklelio medžiagos paėmimo aukštos rizikos žmogaus papilomos viruso (toliau – AR ŽPV) tyrimui ir gimdos kaklelio citologinio tepinėlio tyrimui atlikti (kai AR ŽPV rezultatas teigiamas) bei rezultatų įvertinimo paslauga (35–59 m. (imtinai) moterims)</t>
  </si>
  <si>
    <t>Įvykdyta proc.                 (18 / 8 x 100)</t>
  </si>
  <si>
    <t>Gimdos kaklelio medžiagos paėmimo tikslinamajam AR ŽPV tyrimui atlikti ir rezultatų įvertinimo paslauga (35–59 m. (imtinai) moterims)</t>
  </si>
  <si>
    <t>AR ŽPV testo atlikimo paslauga (35–59 m. (imtinai) moterims)</t>
  </si>
  <si>
    <t>Tikslinamojo AR ŽPV testo atlikimo paslauga (35–59 m. (imtinai) moterims)</t>
  </si>
  <si>
    <t>Gimdos kaklelio citologinio tepinėlio skystojoje terpėje ištyrimo (kai AR ŽPV rezultatas teigiamas) paslauga (35–59 m. (imtinai) moterims)</t>
  </si>
  <si>
    <t>Gydytojo akušerio ginekologo konsultacija, kai atliekama kolposkopija (25–59 m. (imtinai) moterims)</t>
  </si>
  <si>
    <t>Gimdos kaklelio biopsijos          medžiagos                      ištyrimo                               paslauga (25–59 m. (imtinai) moterims)</t>
  </si>
  <si>
    <t>kodas 1845</t>
  </si>
  <si>
    <t>kodas 1844</t>
  </si>
  <si>
    <t>kodai 1846–1858</t>
  </si>
  <si>
    <t>kodai 3920–3922</t>
  </si>
  <si>
    <t>kodai 4642–4644</t>
  </si>
  <si>
    <t>kodai 3923, 3940, 3941</t>
  </si>
  <si>
    <t>kodai 4645–4647</t>
  </si>
  <si>
    <t>kodai 3924–3936</t>
  </si>
  <si>
    <t>kodas 3937</t>
  </si>
  <si>
    <t>kodas 2247</t>
  </si>
  <si>
    <t>kodai 2234–2246</t>
  </si>
  <si>
    <t xml:space="preserve">vnt. </t>
  </si>
  <si>
    <t>Eur</t>
  </si>
  <si>
    <t>vnt.</t>
  </si>
  <si>
    <t>* Prie ASPĮ prirašytų moterų (25–34 m. imtinai) skaičių (sausio 1 d. duomenimis) dalijame iš programoje nustatyto laikotarpio (atitinkamo metų skaičiaus) tarp periodinių patikrinimų (jei skaičiuojama, kiek moterų planuojama patikrinti per metų ketvirtį, dar dalijame iš 4).</t>
  </si>
  <si>
    <t>** Prie ASPĮ prirašytų moterų (35–59 m. imtinai) skaičių (sausio 1 d. duomenimis) dalijame iš programoje nustatyto laikotarpio (atitinkamo metų skaičiaus) tarp periodinių patikrinimų (jei skaičiuojama, kiek moterų planuojama patikrinti per metų ketvirtį, dar dalijame iš 4).</t>
  </si>
  <si>
    <t>Citologinio tepinėlio ištyrimo paslauga (25–34 m. (imtinai) moterims)</t>
  </si>
  <si>
    <t>Prie ASPĮ prirašytų moterų (25–34 m. imtinai) skaičius (sausio 1 d. duomenimis)</t>
  </si>
  <si>
    <t>Prie ASPĮ prirašytų moterų (35–59 m. imtinai) skaičius (sausio 1 d. duomenimis)</t>
  </si>
  <si>
    <r>
      <t>Gydytojo akušerio ginekologo konsultacija, kai atliekama koposkopija, ir gimdos kaklelio biopsijos bei jos rezultatų įvertinimo paslauga (25–59 m. (imtinai) moterims)</t>
    </r>
    <r>
      <rPr>
        <strike/>
        <sz val="10"/>
        <rFont val="Times New Roman"/>
        <family val="1"/>
        <charset val="186"/>
      </rPr>
      <t xml:space="preserve">
</t>
    </r>
  </si>
  <si>
    <t>Valstybinės ligonių kasos prie Sveikatos apsaugos ministerijos direktoriaus 2006 m. kovo 29 d. įsakymu Nr. 1K-43 
(Valstybinės ligonių kasos prie Sveikatos apsaugos ministerijos direktoriaus 2025 m. sausio 31 d. įsakymo Nr. 1K-29 redakcija)</t>
  </si>
  <si>
    <t>VILNIAUS TERITORINĖ LIGONIŲ KASA</t>
  </si>
  <si>
    <t>Vilnius</t>
  </si>
  <si>
    <t>Iš viso:</t>
  </si>
  <si>
    <t>VšĮ Alytaus rajono savivaldybės pirminės sveikatos priežiūros centras</t>
  </si>
  <si>
    <t>VšĮ Druskininkų pirminės sveikatos priežiūros centras</t>
  </si>
  <si>
    <t>VšĮ Alytaus poliklinika</t>
  </si>
  <si>
    <t>VšĮ Karoliniškių poliklinika</t>
  </si>
  <si>
    <t>VšĮ Antakalnio poliklinika</t>
  </si>
  <si>
    <t>VšĮ Centro poliklinika</t>
  </si>
  <si>
    <t>VšĮ Šeškinės poliklinika</t>
  </si>
  <si>
    <t>VšĮ Naujosios Vilnios poliklinika</t>
  </si>
  <si>
    <t>VšĮ Vilniaus universiteto ligoninė Santaros klinikos</t>
  </si>
  <si>
    <t>VšĮ Vilniaus rajono centrinė poliklinika</t>
  </si>
  <si>
    <t>VšĮ Eišiškių asmens sveikatos priežiūros centras</t>
  </si>
  <si>
    <t>VšĮ Šalčininkų rajono pirminės sveikatos priežiūros centras</t>
  </si>
  <si>
    <t>VšĮ Lentvario ambulatorija</t>
  </si>
  <si>
    <t>VšĮ Širvintų rajono savivaldybės sveikatos centras</t>
  </si>
  <si>
    <t>VšĮ Ukmergės pirminės sveikatos priežiūros centras</t>
  </si>
  <si>
    <t>VšĮ Grigiškių sveikatos priežiūros centras</t>
  </si>
  <si>
    <t>VšĮ Trakų rajono sveikatos centras</t>
  </si>
  <si>
    <t>VšĮ Vilniaus miesto klinikinė ligoninė</t>
  </si>
  <si>
    <t>Lietuvos Respublikos vidaus reikalų ministerijos Medicinos centras</t>
  </si>
  <si>
    <t>VšĮ Šalčininkų rajono savivaldybės ligoninė</t>
  </si>
  <si>
    <t>VšĮ Alytaus apskrities S. Kudirkos ligoninė</t>
  </si>
  <si>
    <t>VšĮ Varėnos sveikatos centras</t>
  </si>
  <si>
    <t>VšĮ Lazdijų rajono savivaldybės sveikatos centras</t>
  </si>
  <si>
    <t>VšĮ Trakų pirminės sveikatos priežiūros centras</t>
  </si>
  <si>
    <t>VšĮ Švenčionių rajono sveikatos centras</t>
  </si>
  <si>
    <t>UAB „Teragyda“</t>
  </si>
  <si>
    <t>UAB „SK Impeks Medicinos diagnostikos centras“</t>
  </si>
  <si>
    <t>VšĮ Alytaus miesto savivaldybės pirminės sveikatos priežiūros centras</t>
  </si>
  <si>
    <t>UAB „Reginos šeimos gydytojo centras“</t>
  </si>
  <si>
    <t>VšĮ I. Kelbauskienės šeimos klinika</t>
  </si>
  <si>
    <t>UAB „Pagalba ligoniui“</t>
  </si>
  <si>
    <t>J. Pauparienės klinika</t>
  </si>
  <si>
    <t>I. Kurcevič bendrosios praktikos gydytojo kabinetas</t>
  </si>
  <si>
    <t>UAB „Jeruzalės klinika“</t>
  </si>
  <si>
    <t>V. Staliulionienės bendros praktikos gydytojo kabinetas</t>
  </si>
  <si>
    <t>VšĮ Justiniškių šeimos gydytojų kabinetas</t>
  </si>
  <si>
    <t>UAB „Fama Bona“</t>
  </si>
  <si>
    <t>A. Vaišnoro IĮ</t>
  </si>
  <si>
    <t>V. Suzanovičienės bendrosios praktikos gydytojos kabinetas</t>
  </si>
  <si>
    <t>UAB „Pašilaičių šeimos medicinos centras“</t>
  </si>
  <si>
    <t>UAB „Gilona“</t>
  </si>
  <si>
    <t>UAB „Žvėryno klinika“</t>
  </si>
  <si>
    <t>UAB „Alicija ir partneriai“</t>
  </si>
  <si>
    <t>UAB „Disolis“</t>
  </si>
  <si>
    <t>UAB „Northway medicinos centrai“</t>
  </si>
  <si>
    <t>UAB „Vilniaus sveikatos namai“</t>
  </si>
  <si>
    <t>N. Jarašienės personalinė įmonė</t>
  </si>
  <si>
    <t>UAB „Šnipiškių medicinos centras“</t>
  </si>
  <si>
    <t>UAB „Euroklinika“</t>
  </si>
  <si>
    <t>UAB „Vilkmergės klinika“</t>
  </si>
  <si>
    <t>UAB „Eišiškių šeimos medicinos centras“</t>
  </si>
  <si>
    <t>UAB „Diagnostikos laboratorija“</t>
  </si>
  <si>
    <t>VšĮ Vilniaus rajono Nemenčinės poliklinika</t>
  </si>
  <si>
    <t>UAB „Švenčionėlių sveikatos centras“</t>
  </si>
  <si>
    <t>UAB „Lazdijų sveikatos centras“</t>
  </si>
  <si>
    <t>UAB „EuroEra“</t>
  </si>
  <si>
    <t>VšĮ Balsių šeimos medicinos centras</t>
  </si>
  <si>
    <t>UAB „Tarandės šeimos klinika“</t>
  </si>
  <si>
    <t>UAB „AND Klinika“</t>
  </si>
  <si>
    <t>UAB „Saulėtekio klinika“</t>
  </si>
  <si>
    <t>UAB „Baltupių šeimos medicinos centras“</t>
  </si>
  <si>
    <t>VšĮ Krikščionių medicinos centras</t>
  </si>
  <si>
    <t>UAB „Druskininkų šeimos klinika“</t>
  </si>
  <si>
    <t>UAB „Šeimos klinikos diagnostikos centras“</t>
  </si>
  <si>
    <t>UAB „Affidea Lietuva“</t>
  </si>
  <si>
    <t>UAB „Kazakauskienės šeimos medicinos praktika“</t>
  </si>
  <si>
    <t>UAB „Sanum medicale“</t>
  </si>
  <si>
    <t>UAB „Gruodė“</t>
  </si>
  <si>
    <t>UAB „InMedica“</t>
  </si>
  <si>
    <t>Lietuvos kalėjimų tarnyba</t>
  </si>
  <si>
    <t>UAB „Gilės“</t>
  </si>
  <si>
    <t>Integralios medicinos centras, UAB</t>
  </si>
  <si>
    <t>UAB „Šeimos gydymo klinika“</t>
  </si>
  <si>
    <t>VšĮ Elektrėnų savivaldybės sveikatos centras</t>
  </si>
  <si>
    <t>UAB „Vingio klinika“</t>
  </si>
  <si>
    <t>UAB „Medicinos namai šeimai“</t>
  </si>
  <si>
    <t>UAB „Riešės šeimos klinika“</t>
  </si>
  <si>
    <t>Bendruomenės gydymo centras UAB</t>
  </si>
  <si>
    <t>IĮ Stanaičių šeimos klinika</t>
  </si>
  <si>
    <t>UAB „Unavita“</t>
  </si>
  <si>
    <t>UAB „Jašiūnų šeimos klinika“</t>
  </si>
  <si>
    <t>UAB „Baltic BioScience“</t>
  </si>
  <si>
    <t>UAB „Vaikų ir jaunimo klinika Empatija“</t>
  </si>
  <si>
    <t>UAB „Tavo profilaktika“</t>
  </si>
  <si>
    <t>UAB „Omedica“</t>
  </si>
  <si>
    <t>UAB „RVL klinika“</t>
  </si>
  <si>
    <t>UAB „Bendrystės klinika“</t>
  </si>
  <si>
    <t>UAB „Klinika RVK“</t>
  </si>
  <si>
    <t>VšĮ "Vilnelės šeimos klinika"</t>
  </si>
  <si>
    <t>Gerovės klinika, UAB</t>
  </si>
  <si>
    <t>-</t>
  </si>
  <si>
    <t>UAB „Pagirių šiltnamiai“ (sutartis negalioja nuo 2025-02-01)</t>
  </si>
  <si>
    <t>UAB Telesante</t>
  </si>
  <si>
    <t>Medicinos klinika „InnMed“ UAB</t>
  </si>
  <si>
    <t>UAB „Medisanitas“</t>
  </si>
  <si>
    <t>UAB „Džiaugsmo klinika“</t>
  </si>
  <si>
    <t>Lietuvos, JAV ir Izraelio UAB „Vaisingumo klinika“</t>
  </si>
  <si>
    <t>X</t>
  </si>
  <si>
    <t xml:space="preserve">                                          GIMDOS KAKLELIO VĖŽIO ANKSTYVOSIOS DIAGNOSTIKOS PROGRAMOS VYKDYMO ATASKAITA</t>
  </si>
  <si>
    <t>A. Bartaškienės IĮ</t>
  </si>
  <si>
    <t>UAB „Affidea laboratorija“</t>
  </si>
  <si>
    <t>2025-07-25 Nr. G-2</t>
  </si>
  <si>
    <t>2025 m. sausio–birželio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</si>
</sst>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Lt&quot;_-;\-* #,##0.00\ &quot;Lt&quot;_-;_-* &quot;-&quot;??\ &quot;Lt&quot;_-;_-@_-"/>
    <numFmt numFmtId="165" formatCode="_-* #,##0.00\ _L_t_-;\-* #,##0.00\ _L_t_-;_-* &quot;-&quot;??\ _L_t_-;_-@_-"/>
    <numFmt numFmtId="166" formatCode="_-* #,##0.00\ _L_t_-;\-* #,##0.00\ _L_t_-;_-* \-??\ _L_t_-;_-@_-"/>
  </numFmts>
  <fonts count="10" x14ac:knownFonts="1">
    <font>
      <sz val="10"/>
      <name val="Arial"/>
    </font>
    <font>
      <sz val="10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name val="MS Sans Serif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horizontal="justify" vertical="justify"/>
    </xf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3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0" fontId="1" fillId="0" borderId="0" xfId="0" quotePrefix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3" fontId="1" fillId="0" borderId="1" xfId="0" quotePrefix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horizontal="right" vertical="center"/>
    </xf>
    <xf numFmtId="9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right" vertical="center" wrapText="1"/>
    </xf>
    <xf numFmtId="3" fontId="6" fillId="2" borderId="1" xfId="0" quotePrefix="1" applyNumberFormat="1" applyFont="1" applyFill="1" applyBorder="1" applyAlignment="1">
      <alignment horizontal="right" vertical="center"/>
    </xf>
    <xf numFmtId="4" fontId="6" fillId="2" borderId="1" xfId="0" quotePrefix="1" applyNumberFormat="1" applyFont="1" applyFill="1" applyBorder="1" applyAlignment="1">
      <alignment horizontal="right" vertical="center"/>
    </xf>
    <xf numFmtId="9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2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3" fontId="1" fillId="0" borderId="0" xfId="0" quotePrefix="1" applyNumberFormat="1" applyFont="1" applyBorder="1" applyAlignment="1">
      <alignment horizontal="right" vertical="center"/>
    </xf>
    <xf numFmtId="4" fontId="1" fillId="0" borderId="0" xfId="0" quotePrefix="1" applyNumberFormat="1" applyFont="1" applyBorder="1" applyAlignment="1">
      <alignment horizontal="right" vertical="center"/>
    </xf>
    <xf numFmtId="9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</cellXfs>
  <cellStyles count="24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Comma 6" xfId="5" xr:uid="{00000000-0005-0000-0000-000004000000}"/>
    <cellStyle name="Currency 2" xfId="6" xr:uid="{00000000-0005-0000-0000-000005000000}"/>
    <cellStyle name="Įprastas" xfId="0" builtinId="0"/>
    <cellStyle name="Įprastas 2" xfId="7" xr:uid="{00000000-0005-0000-0000-000007000000}"/>
    <cellStyle name="Įprastas 3" xfId="8" xr:uid="{00000000-0005-0000-0000-000008000000}"/>
    <cellStyle name="Kablelis 2" xfId="9" xr:uid="{00000000-0005-0000-0000-000009000000}"/>
    <cellStyle name="Kablelis 3" xfId="10" xr:uid="{00000000-0005-0000-0000-00000A000000}"/>
    <cellStyle name="Normal 2" xfId="11" xr:uid="{00000000-0005-0000-0000-00000B000000}"/>
    <cellStyle name="Normal 3" xfId="12" xr:uid="{00000000-0005-0000-0000-00000C000000}"/>
    <cellStyle name="Normal 3 2" xfId="13" xr:uid="{00000000-0005-0000-0000-00000D000000}"/>
    <cellStyle name="Normal 3 2 2" xfId="14" xr:uid="{00000000-0005-0000-0000-00000E000000}"/>
    <cellStyle name="Normal 3 2 2 2" xfId="15" xr:uid="{00000000-0005-0000-0000-00000F000000}"/>
    <cellStyle name="Normal 3 2 2 2 2" xfId="16" xr:uid="{00000000-0005-0000-0000-000010000000}"/>
    <cellStyle name="Normal 3 3" xfId="17" xr:uid="{00000000-0005-0000-0000-000011000000}"/>
    <cellStyle name="Normal 4" xfId="18" xr:uid="{00000000-0005-0000-0000-000012000000}"/>
    <cellStyle name="Normal 5" xfId="19" xr:uid="{00000000-0005-0000-0000-000013000000}"/>
    <cellStyle name="Normal_Sheet1" xfId="20" xr:uid="{00000000-0005-0000-0000-000014000000}"/>
    <cellStyle name="Normal_Sheet1_1" xfId="21" xr:uid="{00000000-0005-0000-0000-000015000000}"/>
    <cellStyle name="Paprastas_AtrankmamografpatikrosPrevprogr_ataskaita" xfId="22" xr:uid="{00000000-0005-0000-0000-000016000000}"/>
    <cellStyle name="Percent 2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62"/>
  <sheetViews>
    <sheetView tabSelected="1" view="pageBreakPreview" topLeftCell="A3" zoomScale="90" zoomScaleNormal="70" zoomScaleSheetLayoutView="90" workbookViewId="0">
      <pane xSplit="3" ySplit="14" topLeftCell="H17" activePane="bottomRight" state="frozen"/>
      <selection activeCell="A3" sqref="A3"/>
      <selection pane="topRight" activeCell="D3" sqref="D3"/>
      <selection pane="bottomLeft" activeCell="A17" sqref="A17"/>
      <selection pane="bottomRight" activeCell="A11" sqref="A11"/>
    </sheetView>
  </sheetViews>
  <sheetFormatPr defaultColWidth="9.140625" defaultRowHeight="12.75" x14ac:dyDescent="0.2"/>
  <cols>
    <col min="1" max="1" width="5" style="1" customWidth="1"/>
    <col min="2" max="2" width="8.140625" style="1" customWidth="1"/>
    <col min="3" max="3" width="35.5703125" style="22" customWidth="1"/>
    <col min="4" max="4" width="12.42578125" style="1" customWidth="1"/>
    <col min="5" max="5" width="12.85546875" style="1" customWidth="1"/>
    <col min="6" max="6" width="9.5703125" style="1" customWidth="1"/>
    <col min="7" max="8" width="11.85546875" style="1" customWidth="1"/>
    <col min="9" max="9" width="9.28515625" style="1" customWidth="1"/>
    <col min="10" max="10" width="9.42578125" style="1" customWidth="1"/>
    <col min="11" max="11" width="9.85546875" style="1" bestFit="1" customWidth="1"/>
    <col min="12" max="12" width="7.5703125" style="1" customWidth="1"/>
    <col min="13" max="13" width="8.85546875" style="1" bestFit="1" customWidth="1"/>
    <col min="14" max="14" width="10.140625" style="1" customWidth="1"/>
    <col min="15" max="15" width="8.42578125" style="1" customWidth="1"/>
    <col min="16" max="16" width="8.5703125" style="1" customWidth="1"/>
    <col min="17" max="17" width="10.5703125" style="1" customWidth="1"/>
    <col min="18" max="20" width="11" style="1" customWidth="1"/>
    <col min="21" max="21" width="7.140625" style="1" customWidth="1"/>
    <col min="22" max="22" width="8.7109375" style="1" bestFit="1" customWidth="1"/>
    <col min="23" max="23" width="8.85546875" style="1" customWidth="1"/>
    <col min="24" max="24" width="9.85546875" style="1" bestFit="1" customWidth="1"/>
    <col min="25" max="26" width="7.42578125" style="1" customWidth="1"/>
    <col min="27" max="27" width="7.5703125" style="1" customWidth="1"/>
    <col min="28" max="28" width="8.85546875" style="1" bestFit="1" customWidth="1"/>
    <col min="29" max="29" width="8" style="1" customWidth="1"/>
    <col min="30" max="30" width="8.85546875" style="1" bestFit="1" customWidth="1"/>
    <col min="31" max="34" width="8.85546875" style="1" customWidth="1"/>
    <col min="35" max="16384" width="9.140625" style="1"/>
  </cols>
  <sheetData>
    <row r="1" spans="1:34" x14ac:dyDescent="0.2">
      <c r="AD1" s="42" t="s">
        <v>0</v>
      </c>
      <c r="AE1" s="42"/>
      <c r="AF1" s="42"/>
      <c r="AG1" s="42"/>
      <c r="AH1" s="42"/>
    </row>
    <row r="2" spans="1:34" ht="80.25" customHeight="1" x14ac:dyDescent="0.2">
      <c r="AD2" s="42" t="s">
        <v>40</v>
      </c>
      <c r="AE2" s="42"/>
      <c r="AF2" s="42"/>
      <c r="AG2" s="42"/>
      <c r="AH2" s="42"/>
    </row>
    <row r="3" spans="1:34" x14ac:dyDescent="0.2">
      <c r="AD3" s="8"/>
      <c r="AE3" s="8"/>
      <c r="AF3" s="8"/>
      <c r="AG3" s="8"/>
      <c r="AH3" s="8"/>
    </row>
    <row r="4" spans="1:34" x14ac:dyDescent="0.2">
      <c r="L4" s="41" t="s">
        <v>41</v>
      </c>
      <c r="M4" s="41"/>
      <c r="N4" s="41"/>
      <c r="O4" s="41"/>
      <c r="P4" s="41"/>
      <c r="Q4" s="41"/>
      <c r="R4" s="41"/>
      <c r="S4" s="41"/>
      <c r="T4" s="41"/>
      <c r="U4" s="4"/>
      <c r="V4" s="4"/>
      <c r="W4" s="7"/>
      <c r="X4" s="7"/>
      <c r="Y4" s="7"/>
      <c r="Z4" s="7"/>
      <c r="AA4" s="7"/>
      <c r="AB4" s="7"/>
      <c r="AC4" s="10"/>
      <c r="AD4" s="10"/>
    </row>
    <row r="5" spans="1:34" x14ac:dyDescent="0.2">
      <c r="A5" s="9"/>
    </row>
    <row r="6" spans="1:34" s="12" customFormat="1" ht="12.75" customHeight="1" x14ac:dyDescent="0.2">
      <c r="A6" s="45" t="s">
        <v>142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</row>
    <row r="7" spans="1:34" s="12" customFormat="1" x14ac:dyDescent="0.2">
      <c r="A7" s="9"/>
      <c r="B7" s="9"/>
      <c r="C7" s="24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x14ac:dyDescent="0.2">
      <c r="A8" s="13"/>
      <c r="B8" s="13"/>
      <c r="C8" s="23"/>
      <c r="D8" s="13"/>
      <c r="E8" s="13"/>
      <c r="F8" s="13"/>
      <c r="G8" s="13"/>
      <c r="H8" s="13"/>
      <c r="I8" s="13"/>
      <c r="J8" s="13"/>
      <c r="K8" s="13"/>
      <c r="L8" s="41" t="s">
        <v>146</v>
      </c>
      <c r="M8" s="41"/>
      <c r="N8" s="41"/>
      <c r="O8" s="41"/>
      <c r="P8" s="41"/>
      <c r="Q8" s="41"/>
      <c r="R8" s="41"/>
      <c r="S8" s="41"/>
      <c r="T8" s="41"/>
      <c r="U8" s="4"/>
      <c r="V8" s="4"/>
      <c r="W8" s="13"/>
      <c r="X8" s="13"/>
      <c r="Y8" s="13"/>
      <c r="Z8" s="13"/>
      <c r="AA8" s="13"/>
      <c r="AB8" s="4"/>
      <c r="AC8" s="13"/>
      <c r="AD8" s="13"/>
    </row>
    <row r="9" spans="1:34" s="12" customFormat="1" x14ac:dyDescent="0.2">
      <c r="A9" s="14"/>
      <c r="B9" s="13"/>
      <c r="C9" s="23"/>
      <c r="D9" s="13"/>
      <c r="E9" s="13"/>
      <c r="F9" s="13"/>
      <c r="G9" s="13"/>
      <c r="H9" s="13"/>
      <c r="I9" s="13"/>
      <c r="J9" s="13"/>
      <c r="K9" s="13"/>
      <c r="L9" s="41" t="s">
        <v>145</v>
      </c>
      <c r="M9" s="41"/>
      <c r="N9" s="41"/>
      <c r="O9" s="41"/>
      <c r="P9" s="41"/>
      <c r="Q9" s="41"/>
      <c r="R9" s="41"/>
      <c r="S9" s="41"/>
      <c r="T9" s="41"/>
      <c r="U9" s="4"/>
      <c r="V9" s="4"/>
      <c r="W9" s="13"/>
      <c r="X9" s="13"/>
      <c r="Y9" s="13"/>
      <c r="Z9" s="13"/>
      <c r="AA9" s="13"/>
      <c r="AB9" s="4"/>
      <c r="AC9" s="13"/>
      <c r="AD9" s="13"/>
    </row>
    <row r="10" spans="1:34" s="12" customFormat="1" x14ac:dyDescent="0.2">
      <c r="A10" s="14"/>
      <c r="B10" s="1"/>
      <c r="C10" s="22"/>
      <c r="D10" s="1"/>
      <c r="E10" s="1"/>
      <c r="F10" s="1"/>
      <c r="G10" s="1"/>
      <c r="H10" s="1"/>
      <c r="I10" s="1"/>
      <c r="J10" s="1"/>
      <c r="K10" s="1"/>
      <c r="L10" s="44" t="s">
        <v>42</v>
      </c>
      <c r="M10" s="44"/>
      <c r="N10" s="44"/>
      <c r="O10" s="44"/>
      <c r="P10" s="44"/>
      <c r="Q10" s="44"/>
      <c r="R10" s="44"/>
      <c r="S10" s="44"/>
      <c r="T10" s="44"/>
      <c r="U10" s="7"/>
      <c r="V10" s="7"/>
      <c r="W10" s="1"/>
      <c r="X10" s="1"/>
      <c r="Y10" s="1"/>
      <c r="Z10" s="1"/>
      <c r="AA10" s="1"/>
      <c r="AB10" s="7"/>
      <c r="AC10" s="1"/>
      <c r="AD10" s="1"/>
    </row>
    <row r="11" spans="1:34" s="12" customFormat="1" x14ac:dyDescent="0.2">
      <c r="A11" s="2"/>
      <c r="B11" s="1"/>
      <c r="C11" s="2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4" s="2" customFormat="1" ht="59.25" customHeight="1" x14ac:dyDescent="0.2">
      <c r="A12" s="43" t="s">
        <v>1</v>
      </c>
      <c r="B12" s="43" t="s">
        <v>2</v>
      </c>
      <c r="C12" s="43" t="s">
        <v>3</v>
      </c>
      <c r="D12" s="43" t="s">
        <v>37</v>
      </c>
      <c r="E12" s="43" t="s">
        <v>38</v>
      </c>
      <c r="F12" s="43" t="s">
        <v>4</v>
      </c>
      <c r="G12" s="47" t="s">
        <v>5</v>
      </c>
      <c r="H12" s="47" t="s">
        <v>6</v>
      </c>
      <c r="I12" s="43" t="s">
        <v>7</v>
      </c>
      <c r="J12" s="43" t="s">
        <v>8</v>
      </c>
      <c r="K12" s="43"/>
      <c r="L12" s="43" t="s">
        <v>9</v>
      </c>
      <c r="M12" s="43"/>
      <c r="N12" s="43" t="s">
        <v>10</v>
      </c>
      <c r="O12" s="43" t="s">
        <v>36</v>
      </c>
      <c r="P12" s="43"/>
      <c r="Q12" s="43" t="s">
        <v>11</v>
      </c>
      <c r="R12" s="43" t="s">
        <v>12</v>
      </c>
      <c r="S12" s="43"/>
      <c r="T12" s="43" t="s">
        <v>13</v>
      </c>
      <c r="U12" s="43" t="s">
        <v>14</v>
      </c>
      <c r="V12" s="43"/>
      <c r="W12" s="43" t="s">
        <v>15</v>
      </c>
      <c r="X12" s="43"/>
      <c r="Y12" s="43" t="s">
        <v>16</v>
      </c>
      <c r="Z12" s="43"/>
      <c r="AA12" s="43" t="s">
        <v>17</v>
      </c>
      <c r="AB12" s="43"/>
      <c r="AC12" s="43" t="s">
        <v>18</v>
      </c>
      <c r="AD12" s="43"/>
      <c r="AE12" s="49" t="s">
        <v>39</v>
      </c>
      <c r="AF12" s="49"/>
      <c r="AG12" s="49" t="s">
        <v>19</v>
      </c>
      <c r="AH12" s="49"/>
    </row>
    <row r="13" spans="1:34" s="2" customFormat="1" ht="30.75" customHeight="1" x14ac:dyDescent="0.2">
      <c r="A13" s="43"/>
      <c r="B13" s="43"/>
      <c r="C13" s="43"/>
      <c r="D13" s="43"/>
      <c r="E13" s="43"/>
      <c r="F13" s="43"/>
      <c r="G13" s="47"/>
      <c r="H13" s="47"/>
      <c r="I13" s="43"/>
      <c r="J13" s="43" t="s">
        <v>20</v>
      </c>
      <c r="K13" s="43"/>
      <c r="L13" s="43" t="s">
        <v>21</v>
      </c>
      <c r="M13" s="43"/>
      <c r="N13" s="43"/>
      <c r="O13" s="43" t="s">
        <v>22</v>
      </c>
      <c r="P13" s="43"/>
      <c r="Q13" s="43"/>
      <c r="R13" s="43" t="s">
        <v>23</v>
      </c>
      <c r="S13" s="43"/>
      <c r="T13" s="43"/>
      <c r="U13" s="43" t="s">
        <v>24</v>
      </c>
      <c r="V13" s="43"/>
      <c r="W13" s="43" t="s">
        <v>25</v>
      </c>
      <c r="X13" s="43"/>
      <c r="Y13" s="43" t="s">
        <v>26</v>
      </c>
      <c r="Z13" s="43"/>
      <c r="AA13" s="43" t="s">
        <v>27</v>
      </c>
      <c r="AB13" s="43"/>
      <c r="AC13" s="43" t="s">
        <v>28</v>
      </c>
      <c r="AD13" s="43"/>
      <c r="AE13" s="43" t="s">
        <v>29</v>
      </c>
      <c r="AF13" s="43"/>
      <c r="AG13" s="43" t="s">
        <v>30</v>
      </c>
      <c r="AH13" s="43"/>
    </row>
    <row r="14" spans="1:34" x14ac:dyDescent="0.2">
      <c r="A14" s="43"/>
      <c r="B14" s="43"/>
      <c r="C14" s="43"/>
      <c r="D14" s="43"/>
      <c r="E14" s="43"/>
      <c r="F14" s="43"/>
      <c r="G14" s="47"/>
      <c r="H14" s="47"/>
      <c r="I14" s="43"/>
      <c r="J14" s="15" t="s">
        <v>31</v>
      </c>
      <c r="K14" s="15" t="s">
        <v>32</v>
      </c>
      <c r="L14" s="15" t="s">
        <v>31</v>
      </c>
      <c r="M14" s="15" t="s">
        <v>32</v>
      </c>
      <c r="N14" s="43"/>
      <c r="O14" s="15" t="s">
        <v>31</v>
      </c>
      <c r="P14" s="15" t="s">
        <v>32</v>
      </c>
      <c r="Q14" s="43"/>
      <c r="R14" s="15" t="s">
        <v>31</v>
      </c>
      <c r="S14" s="15" t="s">
        <v>32</v>
      </c>
      <c r="T14" s="43"/>
      <c r="U14" s="15" t="s">
        <v>31</v>
      </c>
      <c r="V14" s="15" t="s">
        <v>32</v>
      </c>
      <c r="W14" s="15" t="s">
        <v>31</v>
      </c>
      <c r="X14" s="15" t="s">
        <v>32</v>
      </c>
      <c r="Y14" s="15" t="s">
        <v>31</v>
      </c>
      <c r="Z14" s="15" t="s">
        <v>32</v>
      </c>
      <c r="AA14" s="15" t="s">
        <v>31</v>
      </c>
      <c r="AB14" s="15" t="s">
        <v>32</v>
      </c>
      <c r="AC14" s="6" t="s">
        <v>33</v>
      </c>
      <c r="AD14" s="6" t="s">
        <v>32</v>
      </c>
      <c r="AE14" s="15" t="s">
        <v>31</v>
      </c>
      <c r="AF14" s="15" t="s">
        <v>32</v>
      </c>
      <c r="AG14" s="15" t="s">
        <v>31</v>
      </c>
      <c r="AH14" s="15" t="s">
        <v>32</v>
      </c>
    </row>
    <row r="15" spans="1:34" x14ac:dyDescent="0.2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0">
        <v>6</v>
      </c>
      <c r="G15" s="30">
        <v>7</v>
      </c>
      <c r="H15" s="30">
        <v>8</v>
      </c>
      <c r="I15" s="30">
        <v>9</v>
      </c>
      <c r="J15" s="30">
        <v>10</v>
      </c>
      <c r="K15" s="30">
        <v>11</v>
      </c>
      <c r="L15" s="30">
        <v>12</v>
      </c>
      <c r="M15" s="30">
        <v>13</v>
      </c>
      <c r="N15" s="30">
        <v>14</v>
      </c>
      <c r="O15" s="30">
        <v>15</v>
      </c>
      <c r="P15" s="30">
        <v>16</v>
      </c>
      <c r="Q15" s="30">
        <v>17</v>
      </c>
      <c r="R15" s="30">
        <v>18</v>
      </c>
      <c r="S15" s="30">
        <v>19</v>
      </c>
      <c r="T15" s="30">
        <v>20</v>
      </c>
      <c r="U15" s="30">
        <v>21</v>
      </c>
      <c r="V15" s="30">
        <v>22</v>
      </c>
      <c r="W15" s="30">
        <v>23</v>
      </c>
      <c r="X15" s="30">
        <v>24</v>
      </c>
      <c r="Y15" s="30">
        <v>25</v>
      </c>
      <c r="Z15" s="30">
        <v>26</v>
      </c>
      <c r="AA15" s="30">
        <v>27</v>
      </c>
      <c r="AB15" s="30">
        <v>28</v>
      </c>
      <c r="AC15" s="30">
        <v>29</v>
      </c>
      <c r="AD15" s="30">
        <v>30</v>
      </c>
      <c r="AE15" s="30">
        <v>31</v>
      </c>
      <c r="AF15" s="30">
        <v>32</v>
      </c>
      <c r="AG15" s="30">
        <v>33</v>
      </c>
      <c r="AH15" s="30">
        <v>34</v>
      </c>
    </row>
    <row r="16" spans="1:34" s="12" customFormat="1" x14ac:dyDescent="0.2">
      <c r="A16" s="40"/>
      <c r="B16" s="35"/>
      <c r="C16" s="36" t="s">
        <v>43</v>
      </c>
      <c r="D16" s="37">
        <f t="shared" ref="D16:M16" si="0">SUM(D17:D114)</f>
        <v>67672</v>
      </c>
      <c r="E16" s="37">
        <f t="shared" si="0"/>
        <v>184747</v>
      </c>
      <c r="F16" s="37">
        <f t="shared" si="0"/>
        <v>252419</v>
      </c>
      <c r="G16" s="37">
        <f t="shared" si="0"/>
        <v>11278.666666666666</v>
      </c>
      <c r="H16" s="37">
        <f t="shared" si="0"/>
        <v>18474.700000000004</v>
      </c>
      <c r="I16" s="37">
        <f t="shared" si="0"/>
        <v>29753.366666666643</v>
      </c>
      <c r="J16" s="37">
        <f t="shared" si="0"/>
        <v>53044</v>
      </c>
      <c r="K16" s="38">
        <f t="shared" si="0"/>
        <v>170271.24</v>
      </c>
      <c r="L16" s="37">
        <f t="shared" si="0"/>
        <v>8137</v>
      </c>
      <c r="M16" s="38">
        <f t="shared" si="0"/>
        <v>68513.53999999995</v>
      </c>
      <c r="N16" s="39">
        <f>+L16/G16</f>
        <v>0.72145052606691107</v>
      </c>
      <c r="O16" s="37">
        <f>SUM(O17:O114)</f>
        <v>7419</v>
      </c>
      <c r="P16" s="38">
        <f>SUM(P17:P114)</f>
        <v>95705.1</v>
      </c>
      <c r="Q16" s="39">
        <f>+O16/G16</f>
        <v>0.65779051897387397</v>
      </c>
      <c r="R16" s="37">
        <f>SUM(R17:R114)</f>
        <v>17013</v>
      </c>
      <c r="S16" s="38">
        <f>SUM(S17:S114)</f>
        <v>143249.46000000011</v>
      </c>
      <c r="T16" s="39">
        <f>+R16/H16</f>
        <v>0.92088098859521372</v>
      </c>
      <c r="U16" s="37">
        <f t="shared" ref="U16:AH16" si="1">SUM(U17:U114)</f>
        <v>420</v>
      </c>
      <c r="V16" s="38">
        <f t="shared" si="1"/>
        <v>3536.400000000001</v>
      </c>
      <c r="W16" s="37">
        <f t="shared" si="1"/>
        <v>16111</v>
      </c>
      <c r="X16" s="38">
        <f t="shared" si="1"/>
        <v>671506.48</v>
      </c>
      <c r="Y16" s="37">
        <f t="shared" si="1"/>
        <v>229</v>
      </c>
      <c r="Z16" s="38">
        <f t="shared" si="1"/>
        <v>9544.7199999999993</v>
      </c>
      <c r="AA16" s="37">
        <f t="shared" si="1"/>
        <v>1285</v>
      </c>
      <c r="AB16" s="38">
        <f t="shared" si="1"/>
        <v>28706.900000000005</v>
      </c>
      <c r="AC16" s="37">
        <f t="shared" si="1"/>
        <v>598</v>
      </c>
      <c r="AD16" s="38">
        <f t="shared" si="1"/>
        <v>28835.559999999998</v>
      </c>
      <c r="AE16" s="37">
        <f t="shared" si="1"/>
        <v>285</v>
      </c>
      <c r="AF16" s="38">
        <f t="shared" si="1"/>
        <v>13742.7</v>
      </c>
      <c r="AG16" s="37">
        <f t="shared" si="1"/>
        <v>227</v>
      </c>
      <c r="AH16" s="38">
        <f t="shared" si="1"/>
        <v>10539.609999999999</v>
      </c>
    </row>
    <row r="17" spans="1:34" ht="25.5" x14ac:dyDescent="0.2">
      <c r="A17" s="6">
        <v>1</v>
      </c>
      <c r="B17" s="16">
        <v>77</v>
      </c>
      <c r="C17" s="27" t="s">
        <v>44</v>
      </c>
      <c r="D17" s="29">
        <v>768</v>
      </c>
      <c r="E17" s="29">
        <v>2632</v>
      </c>
      <c r="F17" s="29">
        <f>SUM(D17:E17)</f>
        <v>3400</v>
      </c>
      <c r="G17" s="29">
        <f>+(D17/3)/2</f>
        <v>128</v>
      </c>
      <c r="H17" s="29">
        <f>(E17/5)/2</f>
        <v>263.2</v>
      </c>
      <c r="I17" s="29">
        <f>SUM(G17:H17)</f>
        <v>391.2</v>
      </c>
      <c r="J17" s="29">
        <v>479</v>
      </c>
      <c r="K17" s="31">
        <v>1537.5900000000001</v>
      </c>
      <c r="L17" s="29">
        <v>93</v>
      </c>
      <c r="M17" s="31">
        <v>783.06</v>
      </c>
      <c r="N17" s="32">
        <f>+L17/G17</f>
        <v>0.7265625</v>
      </c>
      <c r="O17" s="29"/>
      <c r="P17" s="31"/>
      <c r="Q17" s="32"/>
      <c r="R17" s="29">
        <v>249</v>
      </c>
      <c r="S17" s="31">
        <v>2096.58</v>
      </c>
      <c r="T17" s="32">
        <f>+R17/H17</f>
        <v>0.94604863221884505</v>
      </c>
      <c r="U17" s="33">
        <v>12</v>
      </c>
      <c r="V17" s="34">
        <v>101.03999999999999</v>
      </c>
      <c r="W17" s="33"/>
      <c r="X17" s="34"/>
      <c r="Y17" s="33"/>
      <c r="Z17" s="34"/>
      <c r="AA17" s="29"/>
      <c r="AB17" s="31"/>
      <c r="AC17" s="29"/>
      <c r="AD17" s="31"/>
      <c r="AE17" s="29"/>
      <c r="AF17" s="31"/>
      <c r="AG17" s="29"/>
      <c r="AH17" s="31"/>
    </row>
    <row r="18" spans="1:34" ht="25.5" x14ac:dyDescent="0.2">
      <c r="A18" s="6">
        <v>2</v>
      </c>
      <c r="B18" s="16">
        <v>79</v>
      </c>
      <c r="C18" s="27" t="s">
        <v>45</v>
      </c>
      <c r="D18" s="29">
        <v>719</v>
      </c>
      <c r="E18" s="29">
        <v>2550</v>
      </c>
      <c r="F18" s="29">
        <f t="shared" ref="F18:F80" si="2">SUM(D18:E18)</f>
        <v>3269</v>
      </c>
      <c r="G18" s="29">
        <f t="shared" ref="G18:G82" si="3">+(D18/3)/2</f>
        <v>119.83333333333333</v>
      </c>
      <c r="H18" s="29">
        <f t="shared" ref="H18:H82" si="4">(E18/5)/2</f>
        <v>255</v>
      </c>
      <c r="I18" s="29">
        <f t="shared" ref="I18:I82" si="5">SUM(G18:H18)</f>
        <v>374.83333333333331</v>
      </c>
      <c r="J18" s="29">
        <v>426</v>
      </c>
      <c r="K18" s="31">
        <v>1367.4600000000003</v>
      </c>
      <c r="L18" s="29">
        <v>68</v>
      </c>
      <c r="M18" s="31">
        <v>572.56000000000006</v>
      </c>
      <c r="N18" s="32">
        <f t="shared" ref="N18:N82" si="6">+L18/G18</f>
        <v>0.56745479833101531</v>
      </c>
      <c r="O18" s="29"/>
      <c r="P18" s="31"/>
      <c r="Q18" s="32"/>
      <c r="R18" s="29">
        <v>248</v>
      </c>
      <c r="S18" s="31">
        <v>2088.1600000000003</v>
      </c>
      <c r="T18" s="32">
        <f t="shared" ref="T18:T82" si="7">+R18/H18</f>
        <v>0.97254901960784312</v>
      </c>
      <c r="U18" s="33">
        <v>1</v>
      </c>
      <c r="V18" s="34">
        <v>8.42</v>
      </c>
      <c r="W18" s="33"/>
      <c r="X18" s="34"/>
      <c r="Y18" s="33"/>
      <c r="Z18" s="34"/>
      <c r="AA18" s="29"/>
      <c r="AB18" s="31"/>
      <c r="AC18" s="29"/>
      <c r="AD18" s="31"/>
      <c r="AE18" s="29"/>
      <c r="AF18" s="31"/>
      <c r="AG18" s="29"/>
      <c r="AH18" s="31"/>
    </row>
    <row r="19" spans="1:34" x14ac:dyDescent="0.2">
      <c r="A19" s="6">
        <v>3</v>
      </c>
      <c r="B19" s="16">
        <v>82</v>
      </c>
      <c r="C19" s="27" t="s">
        <v>46</v>
      </c>
      <c r="D19" s="29">
        <v>1753</v>
      </c>
      <c r="E19" s="29">
        <v>6880</v>
      </c>
      <c r="F19" s="29">
        <f t="shared" si="2"/>
        <v>8633</v>
      </c>
      <c r="G19" s="29">
        <f t="shared" si="3"/>
        <v>292.16666666666669</v>
      </c>
      <c r="H19" s="29">
        <f t="shared" si="4"/>
        <v>688</v>
      </c>
      <c r="I19" s="29">
        <f t="shared" si="5"/>
        <v>980.16666666666674</v>
      </c>
      <c r="J19" s="29">
        <v>1272</v>
      </c>
      <c r="K19" s="31">
        <v>4083.12</v>
      </c>
      <c r="L19" s="29">
        <v>200</v>
      </c>
      <c r="M19" s="31">
        <v>1684</v>
      </c>
      <c r="N19" s="32">
        <f t="shared" si="6"/>
        <v>0.68454078722190526</v>
      </c>
      <c r="O19" s="29"/>
      <c r="P19" s="31"/>
      <c r="Q19" s="32"/>
      <c r="R19" s="29">
        <v>535</v>
      </c>
      <c r="S19" s="31">
        <v>4504.7</v>
      </c>
      <c r="T19" s="32">
        <f t="shared" si="7"/>
        <v>0.77761627906976749</v>
      </c>
      <c r="U19" s="33">
        <v>18</v>
      </c>
      <c r="V19" s="34">
        <v>151.56</v>
      </c>
      <c r="W19" s="33"/>
      <c r="X19" s="34"/>
      <c r="Y19" s="33"/>
      <c r="Z19" s="34"/>
      <c r="AA19" s="29"/>
      <c r="AB19" s="31"/>
      <c r="AC19" s="29">
        <v>4</v>
      </c>
      <c r="AD19" s="31">
        <v>192.88</v>
      </c>
      <c r="AE19" s="29"/>
      <c r="AF19" s="31"/>
      <c r="AG19" s="29"/>
      <c r="AH19" s="31"/>
    </row>
    <row r="20" spans="1:34" x14ac:dyDescent="0.2">
      <c r="A20" s="6">
        <v>4</v>
      </c>
      <c r="B20" s="16">
        <v>91</v>
      </c>
      <c r="C20" s="27" t="s">
        <v>47</v>
      </c>
      <c r="D20" s="29">
        <v>5969</v>
      </c>
      <c r="E20" s="29">
        <v>15069</v>
      </c>
      <c r="F20" s="29">
        <f t="shared" si="2"/>
        <v>21038</v>
      </c>
      <c r="G20" s="29">
        <f t="shared" si="3"/>
        <v>994.83333333333337</v>
      </c>
      <c r="H20" s="29">
        <f t="shared" si="4"/>
        <v>1506.9</v>
      </c>
      <c r="I20" s="29">
        <f t="shared" si="5"/>
        <v>2501.7333333333336</v>
      </c>
      <c r="J20" s="29">
        <v>4555</v>
      </c>
      <c r="K20" s="31">
        <v>14621.55</v>
      </c>
      <c r="L20" s="29">
        <v>736</v>
      </c>
      <c r="M20" s="31">
        <v>6197.12</v>
      </c>
      <c r="N20" s="32">
        <f t="shared" si="6"/>
        <v>0.73982241581504438</v>
      </c>
      <c r="O20" s="29"/>
      <c r="P20" s="31"/>
      <c r="Q20" s="32"/>
      <c r="R20" s="29">
        <v>1175</v>
      </c>
      <c r="S20" s="31">
        <v>9893.4999999999982</v>
      </c>
      <c r="T20" s="32">
        <f t="shared" si="7"/>
        <v>0.779746499435928</v>
      </c>
      <c r="U20" s="33">
        <v>34</v>
      </c>
      <c r="V20" s="34">
        <v>286.27999999999997</v>
      </c>
      <c r="W20" s="33"/>
      <c r="X20" s="34"/>
      <c r="Y20" s="33"/>
      <c r="Z20" s="34"/>
      <c r="AA20" s="29"/>
      <c r="AB20" s="31"/>
      <c r="AC20" s="29">
        <v>146</v>
      </c>
      <c r="AD20" s="31">
        <v>7040.119999999999</v>
      </c>
      <c r="AE20" s="29">
        <v>23</v>
      </c>
      <c r="AF20" s="31">
        <v>1109.06</v>
      </c>
      <c r="AG20" s="29"/>
      <c r="AH20" s="31"/>
    </row>
    <row r="21" spans="1:34" x14ac:dyDescent="0.2">
      <c r="A21" s="6">
        <v>5</v>
      </c>
      <c r="B21" s="16">
        <v>92</v>
      </c>
      <c r="C21" s="27" t="s">
        <v>48</v>
      </c>
      <c r="D21" s="29">
        <v>11716</v>
      </c>
      <c r="E21" s="29">
        <v>20209</v>
      </c>
      <c r="F21" s="29">
        <f t="shared" si="2"/>
        <v>31925</v>
      </c>
      <c r="G21" s="29">
        <f t="shared" si="3"/>
        <v>1952.6666666666667</v>
      </c>
      <c r="H21" s="29">
        <f t="shared" si="4"/>
        <v>2020.9</v>
      </c>
      <c r="I21" s="29">
        <f t="shared" si="5"/>
        <v>3973.5666666666666</v>
      </c>
      <c r="J21" s="29">
        <v>7764</v>
      </c>
      <c r="K21" s="31">
        <v>24922.440000000002</v>
      </c>
      <c r="L21" s="29">
        <v>1676</v>
      </c>
      <c r="M21" s="31">
        <v>14111.92</v>
      </c>
      <c r="N21" s="32">
        <f t="shared" si="6"/>
        <v>0.85831341754865143</v>
      </c>
      <c r="O21" s="29">
        <v>1593</v>
      </c>
      <c r="P21" s="31">
        <v>20549.699999999997</v>
      </c>
      <c r="Q21" s="32" t="s">
        <v>141</v>
      </c>
      <c r="R21" s="29">
        <v>2462</v>
      </c>
      <c r="S21" s="31">
        <v>20730.04</v>
      </c>
      <c r="T21" s="32">
        <f t="shared" si="7"/>
        <v>1.2182690880300855</v>
      </c>
      <c r="U21" s="33">
        <v>46</v>
      </c>
      <c r="V21" s="34">
        <v>387.32</v>
      </c>
      <c r="W21" s="33">
        <v>2317</v>
      </c>
      <c r="X21" s="34">
        <v>96572.559999999983</v>
      </c>
      <c r="Y21" s="33">
        <v>41</v>
      </c>
      <c r="Z21" s="34">
        <v>1708.88</v>
      </c>
      <c r="AA21" s="29">
        <v>183</v>
      </c>
      <c r="AB21" s="31">
        <v>4088.22</v>
      </c>
      <c r="AC21" s="29">
        <v>176</v>
      </c>
      <c r="AD21" s="31">
        <v>8486.7199999999993</v>
      </c>
      <c r="AE21" s="29">
        <v>76</v>
      </c>
      <c r="AF21" s="31">
        <v>3664.72</v>
      </c>
      <c r="AG21" s="29"/>
      <c r="AH21" s="31"/>
    </row>
    <row r="22" spans="1:34" x14ac:dyDescent="0.2">
      <c r="A22" s="6">
        <v>6</v>
      </c>
      <c r="B22" s="16">
        <v>94</v>
      </c>
      <c r="C22" s="27" t="s">
        <v>49</v>
      </c>
      <c r="D22" s="29">
        <v>7975</v>
      </c>
      <c r="E22" s="29">
        <v>23564</v>
      </c>
      <c r="F22" s="29">
        <f t="shared" si="2"/>
        <v>31539</v>
      </c>
      <c r="G22" s="29">
        <f t="shared" si="3"/>
        <v>1329.1666666666667</v>
      </c>
      <c r="H22" s="29">
        <f t="shared" si="4"/>
        <v>2356.4</v>
      </c>
      <c r="I22" s="29">
        <f t="shared" si="5"/>
        <v>3685.5666666666666</v>
      </c>
      <c r="J22" s="29">
        <v>8632</v>
      </c>
      <c r="K22" s="31">
        <v>27708.720000000001</v>
      </c>
      <c r="L22" s="29">
        <v>1066</v>
      </c>
      <c r="M22" s="31">
        <v>8975.7199999999993</v>
      </c>
      <c r="N22" s="32">
        <f t="shared" si="6"/>
        <v>0.80200626959247645</v>
      </c>
      <c r="O22" s="29"/>
      <c r="P22" s="31"/>
      <c r="Q22" s="32"/>
      <c r="R22" s="29">
        <v>2674</v>
      </c>
      <c r="S22" s="31">
        <v>22515.08</v>
      </c>
      <c r="T22" s="32">
        <f t="shared" si="7"/>
        <v>1.1347818706501442</v>
      </c>
      <c r="U22" s="33">
        <v>42</v>
      </c>
      <c r="V22" s="34">
        <v>353.64</v>
      </c>
      <c r="W22" s="33"/>
      <c r="X22" s="34"/>
      <c r="Y22" s="33"/>
      <c r="Z22" s="34"/>
      <c r="AA22" s="29"/>
      <c r="AB22" s="31"/>
      <c r="AC22" s="29">
        <v>213</v>
      </c>
      <c r="AD22" s="31">
        <v>10270.86</v>
      </c>
      <c r="AE22" s="29">
        <v>101</v>
      </c>
      <c r="AF22" s="31">
        <v>4870.22</v>
      </c>
      <c r="AG22" s="29"/>
      <c r="AH22" s="31"/>
    </row>
    <row r="23" spans="1:34" x14ac:dyDescent="0.2">
      <c r="A23" s="6">
        <v>7</v>
      </c>
      <c r="B23" s="16">
        <v>96</v>
      </c>
      <c r="C23" s="27" t="s">
        <v>50</v>
      </c>
      <c r="D23" s="29">
        <v>6056</v>
      </c>
      <c r="E23" s="29">
        <v>13773</v>
      </c>
      <c r="F23" s="29">
        <f t="shared" si="2"/>
        <v>19829</v>
      </c>
      <c r="G23" s="29">
        <f t="shared" si="3"/>
        <v>1009.3333333333334</v>
      </c>
      <c r="H23" s="29">
        <f t="shared" si="4"/>
        <v>1377.3</v>
      </c>
      <c r="I23" s="29">
        <f t="shared" si="5"/>
        <v>2386.6333333333332</v>
      </c>
      <c r="J23" s="29">
        <v>3724</v>
      </c>
      <c r="K23" s="31">
        <v>11954.04</v>
      </c>
      <c r="L23" s="29">
        <v>985</v>
      </c>
      <c r="M23" s="31">
        <v>8293.7000000000007</v>
      </c>
      <c r="N23" s="32">
        <f t="shared" si="6"/>
        <v>0.97589167767503304</v>
      </c>
      <c r="O23" s="29">
        <v>20</v>
      </c>
      <c r="P23" s="31">
        <v>258</v>
      </c>
      <c r="Q23" s="32" t="s">
        <v>141</v>
      </c>
      <c r="R23" s="29">
        <v>1312</v>
      </c>
      <c r="S23" s="31">
        <v>11047.039999999999</v>
      </c>
      <c r="T23" s="32">
        <f t="shared" si="7"/>
        <v>0.95258839758948666</v>
      </c>
      <c r="U23" s="33">
        <v>44</v>
      </c>
      <c r="V23" s="34">
        <v>370.47999999999996</v>
      </c>
      <c r="W23" s="33">
        <v>1357</v>
      </c>
      <c r="X23" s="34">
        <v>56559.76</v>
      </c>
      <c r="Y23" s="33">
        <v>24</v>
      </c>
      <c r="Z23" s="34">
        <v>1000.3199999999999</v>
      </c>
      <c r="AA23" s="29">
        <v>7</v>
      </c>
      <c r="AB23" s="31">
        <v>156.38</v>
      </c>
      <c r="AC23" s="29">
        <v>22</v>
      </c>
      <c r="AD23" s="31">
        <v>1060.8400000000001</v>
      </c>
      <c r="AE23" s="29">
        <v>32</v>
      </c>
      <c r="AF23" s="31">
        <v>1543.04</v>
      </c>
      <c r="AG23" s="29"/>
      <c r="AH23" s="31"/>
    </row>
    <row r="24" spans="1:34" x14ac:dyDescent="0.2">
      <c r="A24" s="6">
        <v>8</v>
      </c>
      <c r="B24" s="16">
        <v>97</v>
      </c>
      <c r="C24" s="27" t="s">
        <v>51</v>
      </c>
      <c r="D24" s="29">
        <v>1681</v>
      </c>
      <c r="E24" s="29">
        <v>6731</v>
      </c>
      <c r="F24" s="29">
        <f t="shared" si="2"/>
        <v>8412</v>
      </c>
      <c r="G24" s="29">
        <f t="shared" si="3"/>
        <v>280.16666666666669</v>
      </c>
      <c r="H24" s="29">
        <f t="shared" si="4"/>
        <v>673.1</v>
      </c>
      <c r="I24" s="29">
        <f t="shared" si="5"/>
        <v>953.26666666666665</v>
      </c>
      <c r="J24" s="29">
        <v>2682</v>
      </c>
      <c r="K24" s="31">
        <v>8609.2199999999993</v>
      </c>
      <c r="L24" s="29">
        <v>226</v>
      </c>
      <c r="M24" s="31">
        <v>1902.92</v>
      </c>
      <c r="N24" s="32">
        <f t="shared" si="6"/>
        <v>0.80666270077334912</v>
      </c>
      <c r="O24" s="29"/>
      <c r="P24" s="31"/>
      <c r="Q24" s="32"/>
      <c r="R24" s="29">
        <v>749</v>
      </c>
      <c r="S24" s="31">
        <v>6306.58</v>
      </c>
      <c r="T24" s="32">
        <f t="shared" si="7"/>
        <v>1.1127618481652057</v>
      </c>
      <c r="U24" s="33">
        <v>1</v>
      </c>
      <c r="V24" s="34">
        <v>8.42</v>
      </c>
      <c r="W24" s="33"/>
      <c r="X24" s="34"/>
      <c r="Y24" s="33"/>
      <c r="Z24" s="34"/>
      <c r="AA24" s="29"/>
      <c r="AB24" s="31"/>
      <c r="AC24" s="29"/>
      <c r="AD24" s="31"/>
      <c r="AE24" s="29"/>
      <c r="AF24" s="31"/>
      <c r="AG24" s="29"/>
      <c r="AH24" s="31"/>
    </row>
    <row r="25" spans="1:34" ht="25.5" x14ac:dyDescent="0.2">
      <c r="A25" s="6">
        <v>9</v>
      </c>
      <c r="B25" s="16">
        <v>99</v>
      </c>
      <c r="C25" s="27" t="s">
        <v>52</v>
      </c>
      <c r="D25" s="29">
        <v>492</v>
      </c>
      <c r="E25" s="29">
        <v>2328</v>
      </c>
      <c r="F25" s="29">
        <f t="shared" si="2"/>
        <v>2820</v>
      </c>
      <c r="G25" s="29">
        <f t="shared" si="3"/>
        <v>82</v>
      </c>
      <c r="H25" s="29">
        <f t="shared" si="4"/>
        <v>232.8</v>
      </c>
      <c r="I25" s="29">
        <f t="shared" si="5"/>
        <v>314.8</v>
      </c>
      <c r="J25" s="29">
        <v>541</v>
      </c>
      <c r="K25" s="31">
        <v>1736.6100000000001</v>
      </c>
      <c r="L25" s="29">
        <v>63</v>
      </c>
      <c r="M25" s="31">
        <v>530.46</v>
      </c>
      <c r="N25" s="32">
        <f t="shared" si="6"/>
        <v>0.76829268292682928</v>
      </c>
      <c r="O25" s="29">
        <v>3131</v>
      </c>
      <c r="P25" s="31">
        <v>40389.900000000016</v>
      </c>
      <c r="Q25" s="32" t="s">
        <v>141</v>
      </c>
      <c r="R25" s="29">
        <v>167</v>
      </c>
      <c r="S25" s="31">
        <v>1406.14</v>
      </c>
      <c r="T25" s="32">
        <f t="shared" si="7"/>
        <v>0.71735395189003437</v>
      </c>
      <c r="U25" s="33"/>
      <c r="V25" s="34"/>
      <c r="W25" s="33">
        <v>6976</v>
      </c>
      <c r="X25" s="34">
        <v>290759.67999999999</v>
      </c>
      <c r="Y25" s="33">
        <v>70</v>
      </c>
      <c r="Z25" s="34">
        <v>2917.6</v>
      </c>
      <c r="AA25" s="29">
        <v>542</v>
      </c>
      <c r="AB25" s="31">
        <v>12108.280000000002</v>
      </c>
      <c r="AC25" s="29">
        <v>16</v>
      </c>
      <c r="AD25" s="31">
        <v>771.52</v>
      </c>
      <c r="AE25" s="29">
        <v>22</v>
      </c>
      <c r="AF25" s="31">
        <v>1060.8399999999999</v>
      </c>
      <c r="AG25" s="29">
        <v>135</v>
      </c>
      <c r="AH25" s="31">
        <v>6268.0499999999993</v>
      </c>
    </row>
    <row r="26" spans="1:34" x14ac:dyDescent="0.2">
      <c r="A26" s="6">
        <v>10</v>
      </c>
      <c r="B26" s="16">
        <v>100</v>
      </c>
      <c r="C26" s="27" t="s">
        <v>53</v>
      </c>
      <c r="D26" s="29">
        <v>3237</v>
      </c>
      <c r="E26" s="29">
        <v>12400</v>
      </c>
      <c r="F26" s="29">
        <f t="shared" si="2"/>
        <v>15637</v>
      </c>
      <c r="G26" s="29">
        <f t="shared" si="3"/>
        <v>539.5</v>
      </c>
      <c r="H26" s="29">
        <f t="shared" si="4"/>
        <v>1240</v>
      </c>
      <c r="I26" s="29">
        <f t="shared" si="5"/>
        <v>1779.5</v>
      </c>
      <c r="J26" s="29">
        <v>2919</v>
      </c>
      <c r="K26" s="31">
        <v>9369.99</v>
      </c>
      <c r="L26" s="29">
        <v>417</v>
      </c>
      <c r="M26" s="31">
        <v>3511.1400000000031</v>
      </c>
      <c r="N26" s="32">
        <f t="shared" si="6"/>
        <v>0.77293790546802599</v>
      </c>
      <c r="O26" s="29"/>
      <c r="P26" s="31"/>
      <c r="Q26" s="32"/>
      <c r="R26" s="29">
        <v>1173</v>
      </c>
      <c r="S26" s="31">
        <v>9876.6600000000126</v>
      </c>
      <c r="T26" s="32">
        <f t="shared" si="7"/>
        <v>0.94596774193548383</v>
      </c>
      <c r="U26" s="33">
        <v>24</v>
      </c>
      <c r="V26" s="34">
        <v>202.07999999999998</v>
      </c>
      <c r="W26" s="33"/>
      <c r="X26" s="34"/>
      <c r="Y26" s="33"/>
      <c r="Z26" s="34"/>
      <c r="AA26" s="29"/>
      <c r="AB26" s="31"/>
      <c r="AC26" s="29"/>
      <c r="AD26" s="31"/>
      <c r="AE26" s="29"/>
      <c r="AF26" s="31"/>
      <c r="AG26" s="29"/>
      <c r="AH26" s="31"/>
    </row>
    <row r="27" spans="1:34" ht="25.5" x14ac:dyDescent="0.2">
      <c r="A27" s="6">
        <v>11</v>
      </c>
      <c r="B27" s="16">
        <v>101</v>
      </c>
      <c r="C27" s="27" t="s">
        <v>54</v>
      </c>
      <c r="D27" s="29">
        <v>84</v>
      </c>
      <c r="E27" s="29">
        <v>405</v>
      </c>
      <c r="F27" s="29">
        <f t="shared" si="2"/>
        <v>489</v>
      </c>
      <c r="G27" s="29">
        <f t="shared" si="3"/>
        <v>14</v>
      </c>
      <c r="H27" s="29">
        <f t="shared" si="4"/>
        <v>40.5</v>
      </c>
      <c r="I27" s="29">
        <f t="shared" si="5"/>
        <v>54.5</v>
      </c>
      <c r="J27" s="29">
        <v>108</v>
      </c>
      <c r="K27" s="31">
        <v>346.68</v>
      </c>
      <c r="L27" s="29">
        <v>8</v>
      </c>
      <c r="M27" s="31">
        <v>67.36</v>
      </c>
      <c r="N27" s="32">
        <f t="shared" si="6"/>
        <v>0.5714285714285714</v>
      </c>
      <c r="O27" s="29"/>
      <c r="P27" s="31"/>
      <c r="Q27" s="32"/>
      <c r="R27" s="29">
        <v>43</v>
      </c>
      <c r="S27" s="31">
        <v>362.06</v>
      </c>
      <c r="T27" s="32">
        <f t="shared" si="7"/>
        <v>1.0617283950617284</v>
      </c>
      <c r="U27" s="33"/>
      <c r="V27" s="34"/>
      <c r="W27" s="33"/>
      <c r="X27" s="34"/>
      <c r="Y27" s="33"/>
      <c r="Z27" s="34"/>
      <c r="AA27" s="29"/>
      <c r="AB27" s="31"/>
      <c r="AC27" s="29"/>
      <c r="AD27" s="31"/>
      <c r="AE27" s="29"/>
      <c r="AF27" s="31"/>
      <c r="AG27" s="29"/>
      <c r="AH27" s="31"/>
    </row>
    <row r="28" spans="1:34" ht="25.5" x14ac:dyDescent="0.2">
      <c r="A28" s="6">
        <v>12</v>
      </c>
      <c r="B28" s="16">
        <v>102</v>
      </c>
      <c r="C28" s="27" t="s">
        <v>55</v>
      </c>
      <c r="D28" s="29">
        <v>405</v>
      </c>
      <c r="E28" s="29">
        <v>1870</v>
      </c>
      <c r="F28" s="29">
        <f t="shared" si="2"/>
        <v>2275</v>
      </c>
      <c r="G28" s="29">
        <f t="shared" si="3"/>
        <v>67.5</v>
      </c>
      <c r="H28" s="29">
        <f t="shared" si="4"/>
        <v>187</v>
      </c>
      <c r="I28" s="29">
        <f t="shared" si="5"/>
        <v>254.5</v>
      </c>
      <c r="J28" s="29">
        <v>278</v>
      </c>
      <c r="K28" s="31">
        <v>892.38</v>
      </c>
      <c r="L28" s="29">
        <v>42</v>
      </c>
      <c r="M28" s="31">
        <v>353.64</v>
      </c>
      <c r="N28" s="32">
        <f t="shared" si="6"/>
        <v>0.62222222222222223</v>
      </c>
      <c r="O28" s="29"/>
      <c r="P28" s="31"/>
      <c r="Q28" s="32"/>
      <c r="R28" s="29">
        <v>83</v>
      </c>
      <c r="S28" s="31">
        <v>698.86</v>
      </c>
      <c r="T28" s="32">
        <f t="shared" si="7"/>
        <v>0.44385026737967914</v>
      </c>
      <c r="U28" s="33">
        <v>1</v>
      </c>
      <c r="V28" s="34">
        <v>8.42</v>
      </c>
      <c r="W28" s="33"/>
      <c r="X28" s="34"/>
      <c r="Y28" s="33"/>
      <c r="Z28" s="34"/>
      <c r="AA28" s="29"/>
      <c r="AB28" s="31"/>
      <c r="AC28" s="29"/>
      <c r="AD28" s="31"/>
      <c r="AE28" s="29"/>
      <c r="AF28" s="31"/>
      <c r="AG28" s="29"/>
      <c r="AH28" s="31"/>
    </row>
    <row r="29" spans="1:34" x14ac:dyDescent="0.2">
      <c r="A29" s="6">
        <v>13</v>
      </c>
      <c r="B29" s="16">
        <v>104</v>
      </c>
      <c r="C29" s="27" t="s">
        <v>56</v>
      </c>
      <c r="D29" s="29">
        <v>263</v>
      </c>
      <c r="E29" s="29">
        <v>1071</v>
      </c>
      <c r="F29" s="29">
        <f t="shared" si="2"/>
        <v>1334</v>
      </c>
      <c r="G29" s="29">
        <f t="shared" si="3"/>
        <v>43.833333333333336</v>
      </c>
      <c r="H29" s="29">
        <f t="shared" si="4"/>
        <v>107.1</v>
      </c>
      <c r="I29" s="29">
        <f t="shared" si="5"/>
        <v>150.93333333333334</v>
      </c>
      <c r="J29" s="29">
        <v>205</v>
      </c>
      <c r="K29" s="31">
        <v>658.05</v>
      </c>
      <c r="L29" s="29">
        <v>10</v>
      </c>
      <c r="M29" s="31">
        <v>84.2</v>
      </c>
      <c r="N29" s="32">
        <f t="shared" si="6"/>
        <v>0.22813688212927755</v>
      </c>
      <c r="O29" s="29"/>
      <c r="P29" s="31"/>
      <c r="Q29" s="32"/>
      <c r="R29" s="29">
        <v>40</v>
      </c>
      <c r="S29" s="31">
        <v>336.8</v>
      </c>
      <c r="T29" s="32">
        <f t="shared" si="7"/>
        <v>0.3734827264239029</v>
      </c>
      <c r="U29" s="33"/>
      <c r="V29" s="34"/>
      <c r="W29" s="33"/>
      <c r="X29" s="34"/>
      <c r="Y29" s="33"/>
      <c r="Z29" s="34"/>
      <c r="AA29" s="29"/>
      <c r="AB29" s="31"/>
      <c r="AC29" s="29"/>
      <c r="AD29" s="31"/>
      <c r="AE29" s="29"/>
      <c r="AF29" s="31"/>
      <c r="AG29" s="29"/>
      <c r="AH29" s="31"/>
    </row>
    <row r="30" spans="1:34" ht="25.5" x14ac:dyDescent="0.2">
      <c r="A30" s="6">
        <v>14</v>
      </c>
      <c r="B30" s="16">
        <v>108</v>
      </c>
      <c r="C30" s="27" t="s">
        <v>57</v>
      </c>
      <c r="D30" s="29">
        <v>353</v>
      </c>
      <c r="E30" s="29">
        <v>1408</v>
      </c>
      <c r="F30" s="29">
        <f t="shared" si="2"/>
        <v>1761</v>
      </c>
      <c r="G30" s="29">
        <f t="shared" si="3"/>
        <v>58.833333333333336</v>
      </c>
      <c r="H30" s="29">
        <f t="shared" si="4"/>
        <v>140.80000000000001</v>
      </c>
      <c r="I30" s="29">
        <f t="shared" si="5"/>
        <v>199.63333333333335</v>
      </c>
      <c r="J30" s="29">
        <v>427</v>
      </c>
      <c r="K30" s="31">
        <v>1370.67</v>
      </c>
      <c r="L30" s="29">
        <v>43</v>
      </c>
      <c r="M30" s="31">
        <v>362.06</v>
      </c>
      <c r="N30" s="32">
        <f t="shared" si="6"/>
        <v>0.73087818696883855</v>
      </c>
      <c r="O30" s="29"/>
      <c r="P30" s="31"/>
      <c r="Q30" s="32"/>
      <c r="R30" s="29">
        <v>117</v>
      </c>
      <c r="S30" s="31">
        <v>985.13999999999987</v>
      </c>
      <c r="T30" s="32">
        <f t="shared" si="7"/>
        <v>0.83096590909090906</v>
      </c>
      <c r="U30" s="33">
        <v>1</v>
      </c>
      <c r="V30" s="34">
        <v>8.42</v>
      </c>
      <c r="W30" s="33"/>
      <c r="X30" s="34"/>
      <c r="Y30" s="33"/>
      <c r="Z30" s="34"/>
      <c r="AA30" s="29"/>
      <c r="AB30" s="31"/>
      <c r="AC30" s="29">
        <v>1</v>
      </c>
      <c r="AD30" s="31">
        <v>48.22</v>
      </c>
      <c r="AE30" s="29">
        <v>9</v>
      </c>
      <c r="AF30" s="31">
        <v>433.98</v>
      </c>
      <c r="AG30" s="29"/>
      <c r="AH30" s="31"/>
    </row>
    <row r="31" spans="1:34" ht="25.5" x14ac:dyDescent="0.2">
      <c r="A31" s="6">
        <v>15</v>
      </c>
      <c r="B31" s="16">
        <v>109</v>
      </c>
      <c r="C31" s="27" t="s">
        <v>58</v>
      </c>
      <c r="D31" s="29">
        <v>780</v>
      </c>
      <c r="E31" s="29">
        <v>3411</v>
      </c>
      <c r="F31" s="29">
        <f t="shared" si="2"/>
        <v>4191</v>
      </c>
      <c r="G31" s="29">
        <f t="shared" si="3"/>
        <v>130</v>
      </c>
      <c r="H31" s="29">
        <f t="shared" si="4"/>
        <v>341.1</v>
      </c>
      <c r="I31" s="29">
        <f t="shared" si="5"/>
        <v>471.1</v>
      </c>
      <c r="J31" s="29">
        <v>351</v>
      </c>
      <c r="K31" s="31">
        <v>1126.71</v>
      </c>
      <c r="L31" s="29">
        <v>74</v>
      </c>
      <c r="M31" s="31">
        <v>623.07999999999993</v>
      </c>
      <c r="N31" s="32">
        <f t="shared" si="6"/>
        <v>0.56923076923076921</v>
      </c>
      <c r="O31" s="29"/>
      <c r="P31" s="31"/>
      <c r="Q31" s="32"/>
      <c r="R31" s="29">
        <v>185</v>
      </c>
      <c r="S31" s="31">
        <v>1557.6999999999998</v>
      </c>
      <c r="T31" s="32">
        <f t="shared" si="7"/>
        <v>0.54236294341835234</v>
      </c>
      <c r="U31" s="33"/>
      <c r="V31" s="34"/>
      <c r="W31" s="33"/>
      <c r="X31" s="34"/>
      <c r="Y31" s="33"/>
      <c r="Z31" s="34"/>
      <c r="AA31" s="29"/>
      <c r="AB31" s="31"/>
      <c r="AC31" s="29"/>
      <c r="AD31" s="31"/>
      <c r="AE31" s="29"/>
      <c r="AF31" s="31"/>
      <c r="AG31" s="29"/>
      <c r="AH31" s="31"/>
    </row>
    <row r="32" spans="1:34" x14ac:dyDescent="0.2">
      <c r="A32" s="6">
        <v>16</v>
      </c>
      <c r="B32" s="16">
        <v>158</v>
      </c>
      <c r="C32" s="27" t="s">
        <v>59</v>
      </c>
      <c r="D32" s="29">
        <v>435</v>
      </c>
      <c r="E32" s="29">
        <v>1608</v>
      </c>
      <c r="F32" s="29">
        <f t="shared" si="2"/>
        <v>2043</v>
      </c>
      <c r="G32" s="29">
        <f t="shared" si="3"/>
        <v>72.5</v>
      </c>
      <c r="H32" s="29">
        <f t="shared" si="4"/>
        <v>160.80000000000001</v>
      </c>
      <c r="I32" s="29">
        <f t="shared" si="5"/>
        <v>233.3</v>
      </c>
      <c r="J32" s="29">
        <v>354</v>
      </c>
      <c r="K32" s="31">
        <v>1136.3400000000001</v>
      </c>
      <c r="L32" s="29">
        <v>54</v>
      </c>
      <c r="M32" s="31">
        <v>454.67999999999995</v>
      </c>
      <c r="N32" s="32">
        <f t="shared" si="6"/>
        <v>0.7448275862068966</v>
      </c>
      <c r="O32" s="29"/>
      <c r="P32" s="31"/>
      <c r="Q32" s="32"/>
      <c r="R32" s="29">
        <v>178</v>
      </c>
      <c r="S32" s="31">
        <v>1498.76</v>
      </c>
      <c r="T32" s="32">
        <f t="shared" si="7"/>
        <v>1.1069651741293531</v>
      </c>
      <c r="U32" s="33"/>
      <c r="V32" s="34"/>
      <c r="W32" s="33"/>
      <c r="X32" s="34"/>
      <c r="Y32" s="33"/>
      <c r="Z32" s="34"/>
      <c r="AA32" s="29"/>
      <c r="AB32" s="31"/>
      <c r="AC32" s="29"/>
      <c r="AD32" s="31"/>
      <c r="AE32" s="29"/>
      <c r="AF32" s="31"/>
      <c r="AG32" s="29"/>
      <c r="AH32" s="31"/>
    </row>
    <row r="33" spans="1:34" x14ac:dyDescent="0.2">
      <c r="A33" s="6">
        <v>17</v>
      </c>
      <c r="B33" s="16">
        <v>160</v>
      </c>
      <c r="C33" s="27" t="s">
        <v>60</v>
      </c>
      <c r="D33" s="29">
        <v>103</v>
      </c>
      <c r="E33" s="29">
        <v>474</v>
      </c>
      <c r="F33" s="29">
        <f t="shared" si="2"/>
        <v>577</v>
      </c>
      <c r="G33" s="29">
        <f t="shared" si="3"/>
        <v>17.166666666666668</v>
      </c>
      <c r="H33" s="29">
        <f t="shared" si="4"/>
        <v>47.4</v>
      </c>
      <c r="I33" s="29">
        <f t="shared" si="5"/>
        <v>64.566666666666663</v>
      </c>
      <c r="J33" s="29">
        <v>37</v>
      </c>
      <c r="K33" s="31">
        <v>118.77</v>
      </c>
      <c r="L33" s="29">
        <v>7</v>
      </c>
      <c r="M33" s="31">
        <v>58.94</v>
      </c>
      <c r="N33" s="32">
        <f t="shared" si="6"/>
        <v>0.40776699029126212</v>
      </c>
      <c r="O33" s="29"/>
      <c r="P33" s="31"/>
      <c r="Q33" s="32"/>
      <c r="R33" s="29">
        <v>13</v>
      </c>
      <c r="S33" s="31">
        <v>109.46000000000001</v>
      </c>
      <c r="T33" s="32">
        <f t="shared" si="7"/>
        <v>0.27426160337552741</v>
      </c>
      <c r="U33" s="33">
        <v>6</v>
      </c>
      <c r="V33" s="34">
        <v>50.52</v>
      </c>
      <c r="W33" s="33"/>
      <c r="X33" s="34"/>
      <c r="Y33" s="33"/>
      <c r="Z33" s="34"/>
      <c r="AA33" s="29"/>
      <c r="AB33" s="31"/>
      <c r="AC33" s="29"/>
      <c r="AD33" s="31"/>
      <c r="AE33" s="29"/>
      <c r="AF33" s="31"/>
      <c r="AG33" s="29"/>
      <c r="AH33" s="31"/>
    </row>
    <row r="34" spans="1:34" x14ac:dyDescent="0.2">
      <c r="A34" s="6">
        <v>18</v>
      </c>
      <c r="B34" s="16">
        <v>364</v>
      </c>
      <c r="C34" s="27" t="s">
        <v>61</v>
      </c>
      <c r="D34" s="29">
        <v>261</v>
      </c>
      <c r="E34" s="29">
        <v>1797</v>
      </c>
      <c r="F34" s="29">
        <f t="shared" si="2"/>
        <v>2058</v>
      </c>
      <c r="G34" s="29">
        <f t="shared" si="3"/>
        <v>43.5</v>
      </c>
      <c r="H34" s="29">
        <f t="shared" si="4"/>
        <v>179.7</v>
      </c>
      <c r="I34" s="29">
        <f t="shared" si="5"/>
        <v>223.2</v>
      </c>
      <c r="J34" s="29">
        <v>445</v>
      </c>
      <c r="K34" s="31">
        <v>1428.45</v>
      </c>
      <c r="L34" s="29">
        <v>30</v>
      </c>
      <c r="M34" s="31">
        <v>252.6</v>
      </c>
      <c r="N34" s="32">
        <f t="shared" si="6"/>
        <v>0.68965517241379315</v>
      </c>
      <c r="O34" s="29">
        <v>169</v>
      </c>
      <c r="P34" s="31">
        <v>2180.1</v>
      </c>
      <c r="Q34" s="32" t="s">
        <v>141</v>
      </c>
      <c r="R34" s="29">
        <v>154</v>
      </c>
      <c r="S34" s="31">
        <v>1296.6799999999998</v>
      </c>
      <c r="T34" s="32">
        <f t="shared" si="7"/>
        <v>0.85698386199220933</v>
      </c>
      <c r="U34" s="33">
        <v>2</v>
      </c>
      <c r="V34" s="34">
        <v>16.84</v>
      </c>
      <c r="W34" s="33">
        <v>628</v>
      </c>
      <c r="X34" s="34">
        <v>26175.040000000001</v>
      </c>
      <c r="Y34" s="33"/>
      <c r="Z34" s="34"/>
      <c r="AA34" s="29">
        <v>63</v>
      </c>
      <c r="AB34" s="31">
        <v>1407.4199999999996</v>
      </c>
      <c r="AC34" s="29">
        <v>2</v>
      </c>
      <c r="AD34" s="31">
        <v>96.44</v>
      </c>
      <c r="AE34" s="29"/>
      <c r="AF34" s="31"/>
      <c r="AG34" s="29">
        <v>92</v>
      </c>
      <c r="AH34" s="31">
        <v>4271.5599999999995</v>
      </c>
    </row>
    <row r="35" spans="1:34" ht="25.5" x14ac:dyDescent="0.2">
      <c r="A35" s="6">
        <v>19</v>
      </c>
      <c r="B35" s="16">
        <v>463</v>
      </c>
      <c r="C35" s="27" t="s">
        <v>62</v>
      </c>
      <c r="D35" s="29">
        <v>303</v>
      </c>
      <c r="E35" s="29">
        <v>2305</v>
      </c>
      <c r="F35" s="29">
        <f t="shared" si="2"/>
        <v>2608</v>
      </c>
      <c r="G35" s="29">
        <f t="shared" si="3"/>
        <v>50.5</v>
      </c>
      <c r="H35" s="29">
        <f t="shared" si="4"/>
        <v>230.5</v>
      </c>
      <c r="I35" s="29">
        <f t="shared" si="5"/>
        <v>281</v>
      </c>
      <c r="J35" s="29">
        <v>445</v>
      </c>
      <c r="K35" s="31">
        <v>1428.45</v>
      </c>
      <c r="L35" s="29">
        <v>28</v>
      </c>
      <c r="M35" s="31">
        <v>235.76</v>
      </c>
      <c r="N35" s="32">
        <f t="shared" si="6"/>
        <v>0.5544554455445545</v>
      </c>
      <c r="O35" s="29"/>
      <c r="P35" s="31"/>
      <c r="Q35" s="32"/>
      <c r="R35" s="29">
        <v>171</v>
      </c>
      <c r="S35" s="31">
        <v>1439.8200000000002</v>
      </c>
      <c r="T35" s="32">
        <f t="shared" si="7"/>
        <v>0.74186550976138832</v>
      </c>
      <c r="U35" s="33">
        <v>5</v>
      </c>
      <c r="V35" s="34">
        <v>42.1</v>
      </c>
      <c r="W35" s="33"/>
      <c r="X35" s="34"/>
      <c r="Y35" s="33"/>
      <c r="Z35" s="34"/>
      <c r="AA35" s="29"/>
      <c r="AB35" s="31"/>
      <c r="AC35" s="29">
        <v>4</v>
      </c>
      <c r="AD35" s="31">
        <v>192.88</v>
      </c>
      <c r="AE35" s="29"/>
      <c r="AF35" s="31"/>
      <c r="AG35" s="29"/>
      <c r="AH35" s="31"/>
    </row>
    <row r="36" spans="1:34" x14ac:dyDescent="0.2">
      <c r="A36" s="6">
        <v>20</v>
      </c>
      <c r="B36" s="16">
        <v>490</v>
      </c>
      <c r="C36" s="27" t="s">
        <v>63</v>
      </c>
      <c r="D36" s="29" t="s">
        <v>134</v>
      </c>
      <c r="E36" s="29" t="s">
        <v>134</v>
      </c>
      <c r="F36" s="29">
        <f t="shared" si="2"/>
        <v>0</v>
      </c>
      <c r="G36" s="29" t="s">
        <v>134</v>
      </c>
      <c r="H36" s="29" t="s">
        <v>134</v>
      </c>
      <c r="I36" s="29">
        <f t="shared" si="5"/>
        <v>0</v>
      </c>
      <c r="J36" s="29"/>
      <c r="K36" s="31"/>
      <c r="L36" s="29"/>
      <c r="M36" s="31"/>
      <c r="N36" s="32" t="s">
        <v>134</v>
      </c>
      <c r="O36" s="29"/>
      <c r="P36" s="31"/>
      <c r="Q36" s="32"/>
      <c r="R36" s="29"/>
      <c r="S36" s="31"/>
      <c r="T36" s="32" t="s">
        <v>134</v>
      </c>
      <c r="U36" s="33"/>
      <c r="V36" s="34"/>
      <c r="W36" s="33"/>
      <c r="X36" s="34"/>
      <c r="Y36" s="33"/>
      <c r="Z36" s="34"/>
      <c r="AA36" s="29"/>
      <c r="AB36" s="31"/>
      <c r="AC36" s="29"/>
      <c r="AD36" s="31"/>
      <c r="AE36" s="29">
        <v>3</v>
      </c>
      <c r="AF36" s="31">
        <v>144.66</v>
      </c>
      <c r="AG36" s="29"/>
      <c r="AH36" s="31"/>
    </row>
    <row r="37" spans="1:34" x14ac:dyDescent="0.2">
      <c r="A37" s="6">
        <v>21</v>
      </c>
      <c r="B37" s="16">
        <v>510</v>
      </c>
      <c r="C37" s="27" t="s">
        <v>64</v>
      </c>
      <c r="D37" s="29" t="s">
        <v>134</v>
      </c>
      <c r="E37" s="29" t="s">
        <v>134</v>
      </c>
      <c r="F37" s="29">
        <f t="shared" si="2"/>
        <v>0</v>
      </c>
      <c r="G37" s="29" t="s">
        <v>134</v>
      </c>
      <c r="H37" s="29" t="s">
        <v>134</v>
      </c>
      <c r="I37" s="29">
        <f t="shared" si="5"/>
        <v>0</v>
      </c>
      <c r="J37" s="29"/>
      <c r="K37" s="31"/>
      <c r="L37" s="29"/>
      <c r="M37" s="31"/>
      <c r="N37" s="32" t="s">
        <v>134</v>
      </c>
      <c r="O37" s="29">
        <v>94</v>
      </c>
      <c r="P37" s="31">
        <v>1212.6000000000004</v>
      </c>
      <c r="Q37" s="32" t="s">
        <v>141</v>
      </c>
      <c r="R37" s="29"/>
      <c r="S37" s="31"/>
      <c r="T37" s="32" t="s">
        <v>134</v>
      </c>
      <c r="U37" s="33"/>
      <c r="V37" s="34"/>
      <c r="W37" s="33"/>
      <c r="X37" s="34"/>
      <c r="Y37" s="33"/>
      <c r="Z37" s="34"/>
      <c r="AA37" s="29"/>
      <c r="AB37" s="31"/>
      <c r="AC37" s="29"/>
      <c r="AD37" s="31"/>
      <c r="AE37" s="29"/>
      <c r="AF37" s="31"/>
      <c r="AG37" s="29"/>
      <c r="AH37" s="31"/>
    </row>
    <row r="38" spans="1:34" x14ac:dyDescent="0.2">
      <c r="A38" s="6">
        <v>22</v>
      </c>
      <c r="B38" s="16">
        <v>513</v>
      </c>
      <c r="C38" s="27" t="s">
        <v>65</v>
      </c>
      <c r="D38" s="29">
        <v>566</v>
      </c>
      <c r="E38" s="29">
        <v>2621</v>
      </c>
      <c r="F38" s="29">
        <f t="shared" si="2"/>
        <v>3187</v>
      </c>
      <c r="G38" s="29">
        <f t="shared" si="3"/>
        <v>94.333333333333329</v>
      </c>
      <c r="H38" s="29">
        <f t="shared" si="4"/>
        <v>262.10000000000002</v>
      </c>
      <c r="I38" s="29">
        <f t="shared" si="5"/>
        <v>356.43333333333334</v>
      </c>
      <c r="J38" s="29">
        <v>408</v>
      </c>
      <c r="K38" s="31">
        <v>1309.68</v>
      </c>
      <c r="L38" s="29">
        <v>43</v>
      </c>
      <c r="M38" s="31">
        <v>362.06000000000006</v>
      </c>
      <c r="N38" s="32">
        <f t="shared" si="6"/>
        <v>0.45583038869257952</v>
      </c>
      <c r="O38" s="29"/>
      <c r="P38" s="31"/>
      <c r="Q38" s="32"/>
      <c r="R38" s="29">
        <v>121</v>
      </c>
      <c r="S38" s="31">
        <v>1018.82</v>
      </c>
      <c r="T38" s="32">
        <f t="shared" si="7"/>
        <v>0.46165585654330404</v>
      </c>
      <c r="U38" s="33">
        <v>3</v>
      </c>
      <c r="V38" s="34">
        <v>25.259999999999998</v>
      </c>
      <c r="W38" s="33"/>
      <c r="X38" s="34"/>
      <c r="Y38" s="33"/>
      <c r="Z38" s="34"/>
      <c r="AA38" s="29"/>
      <c r="AB38" s="31"/>
      <c r="AC38" s="29"/>
      <c r="AD38" s="31"/>
      <c r="AE38" s="29"/>
      <c r="AF38" s="31"/>
      <c r="AG38" s="29"/>
      <c r="AH38" s="31"/>
    </row>
    <row r="39" spans="1:34" ht="25.5" x14ac:dyDescent="0.2">
      <c r="A39" s="6">
        <v>23</v>
      </c>
      <c r="B39" s="16">
        <v>573</v>
      </c>
      <c r="C39" s="27" t="s">
        <v>66</v>
      </c>
      <c r="D39" s="29">
        <v>61</v>
      </c>
      <c r="E39" s="29">
        <v>397</v>
      </c>
      <c r="F39" s="29">
        <f t="shared" si="2"/>
        <v>458</v>
      </c>
      <c r="G39" s="29">
        <f t="shared" si="3"/>
        <v>10.166666666666666</v>
      </c>
      <c r="H39" s="29">
        <f t="shared" si="4"/>
        <v>39.700000000000003</v>
      </c>
      <c r="I39" s="29">
        <f t="shared" si="5"/>
        <v>49.866666666666667</v>
      </c>
      <c r="J39" s="29">
        <v>35</v>
      </c>
      <c r="K39" s="31">
        <v>112.35000000000001</v>
      </c>
      <c r="L39" s="29">
        <v>5</v>
      </c>
      <c r="M39" s="31">
        <v>42.1</v>
      </c>
      <c r="N39" s="32">
        <f t="shared" si="6"/>
        <v>0.49180327868852464</v>
      </c>
      <c r="O39" s="29"/>
      <c r="P39" s="31"/>
      <c r="Q39" s="32"/>
      <c r="R39" s="29">
        <v>26</v>
      </c>
      <c r="S39" s="31">
        <v>218.92</v>
      </c>
      <c r="T39" s="32">
        <f t="shared" si="7"/>
        <v>0.65491183879093195</v>
      </c>
      <c r="U39" s="33"/>
      <c r="V39" s="34"/>
      <c r="W39" s="33"/>
      <c r="X39" s="34"/>
      <c r="Y39" s="33"/>
      <c r="Z39" s="34"/>
      <c r="AA39" s="29"/>
      <c r="AB39" s="31"/>
      <c r="AC39" s="29"/>
      <c r="AD39" s="31"/>
      <c r="AE39" s="29"/>
      <c r="AF39" s="31"/>
      <c r="AG39" s="29"/>
      <c r="AH39" s="31"/>
    </row>
    <row r="40" spans="1:34" ht="25.5" x14ac:dyDescent="0.2">
      <c r="A40" s="6">
        <v>24</v>
      </c>
      <c r="B40" s="16">
        <v>587</v>
      </c>
      <c r="C40" s="27" t="s">
        <v>67</v>
      </c>
      <c r="D40" s="29">
        <v>427</v>
      </c>
      <c r="E40" s="29">
        <v>1934</v>
      </c>
      <c r="F40" s="29">
        <f t="shared" si="2"/>
        <v>2361</v>
      </c>
      <c r="G40" s="29">
        <f t="shared" si="3"/>
        <v>71.166666666666671</v>
      </c>
      <c r="H40" s="29">
        <f t="shared" si="4"/>
        <v>193.4</v>
      </c>
      <c r="I40" s="29">
        <f t="shared" si="5"/>
        <v>264.56666666666666</v>
      </c>
      <c r="J40" s="29">
        <v>378</v>
      </c>
      <c r="K40" s="31">
        <v>1213.3800000000001</v>
      </c>
      <c r="L40" s="29">
        <v>30</v>
      </c>
      <c r="M40" s="31">
        <v>252.60000000000002</v>
      </c>
      <c r="N40" s="32">
        <f t="shared" si="6"/>
        <v>0.42154566744730676</v>
      </c>
      <c r="O40" s="29"/>
      <c r="P40" s="31"/>
      <c r="Q40" s="32"/>
      <c r="R40" s="29">
        <v>147</v>
      </c>
      <c r="S40" s="31">
        <v>1237.74</v>
      </c>
      <c r="T40" s="32">
        <f t="shared" si="7"/>
        <v>0.76008273009307137</v>
      </c>
      <c r="U40" s="33"/>
      <c r="V40" s="34"/>
      <c r="W40" s="33"/>
      <c r="X40" s="34"/>
      <c r="Y40" s="33"/>
      <c r="Z40" s="34"/>
      <c r="AA40" s="29"/>
      <c r="AB40" s="31"/>
      <c r="AC40" s="29"/>
      <c r="AD40" s="31"/>
      <c r="AE40" s="29"/>
      <c r="AF40" s="31"/>
      <c r="AG40" s="29"/>
      <c r="AH40" s="31"/>
    </row>
    <row r="41" spans="1:34" x14ac:dyDescent="0.2">
      <c r="A41" s="6">
        <v>25</v>
      </c>
      <c r="B41" s="16">
        <v>613</v>
      </c>
      <c r="C41" s="27" t="s">
        <v>68</v>
      </c>
      <c r="D41" s="29">
        <v>550</v>
      </c>
      <c r="E41" s="29">
        <v>2651</v>
      </c>
      <c r="F41" s="29">
        <f t="shared" si="2"/>
        <v>3201</v>
      </c>
      <c r="G41" s="29">
        <f t="shared" si="3"/>
        <v>91.666666666666671</v>
      </c>
      <c r="H41" s="29">
        <f t="shared" si="4"/>
        <v>265.10000000000002</v>
      </c>
      <c r="I41" s="29">
        <f t="shared" si="5"/>
        <v>356.76666666666671</v>
      </c>
      <c r="J41" s="29">
        <v>1077</v>
      </c>
      <c r="K41" s="31">
        <v>3457.17</v>
      </c>
      <c r="L41" s="29">
        <v>64</v>
      </c>
      <c r="M41" s="31">
        <v>538.88</v>
      </c>
      <c r="N41" s="32">
        <f t="shared" si="6"/>
        <v>0.69818181818181813</v>
      </c>
      <c r="O41" s="29"/>
      <c r="P41" s="31"/>
      <c r="Q41" s="32"/>
      <c r="R41" s="29">
        <v>405</v>
      </c>
      <c r="S41" s="31">
        <v>3410.1</v>
      </c>
      <c r="T41" s="32">
        <f t="shared" si="7"/>
        <v>1.5277253866465483</v>
      </c>
      <c r="U41" s="33"/>
      <c r="V41" s="34"/>
      <c r="W41" s="33"/>
      <c r="X41" s="34"/>
      <c r="Y41" s="33"/>
      <c r="Z41" s="34"/>
      <c r="AA41" s="29"/>
      <c r="AB41" s="31"/>
      <c r="AC41" s="29"/>
      <c r="AD41" s="31"/>
      <c r="AE41" s="29"/>
      <c r="AF41" s="31"/>
      <c r="AG41" s="29"/>
      <c r="AH41" s="31"/>
    </row>
    <row r="42" spans="1:34" x14ac:dyDescent="0.2">
      <c r="A42" s="6">
        <v>26</v>
      </c>
      <c r="B42" s="16">
        <v>617</v>
      </c>
      <c r="C42" s="27" t="s">
        <v>69</v>
      </c>
      <c r="D42" s="29">
        <v>463</v>
      </c>
      <c r="E42" s="29">
        <v>1501</v>
      </c>
      <c r="F42" s="29">
        <f t="shared" si="2"/>
        <v>1964</v>
      </c>
      <c r="G42" s="29">
        <f t="shared" si="3"/>
        <v>77.166666666666671</v>
      </c>
      <c r="H42" s="29">
        <f t="shared" si="4"/>
        <v>150.1</v>
      </c>
      <c r="I42" s="29">
        <f t="shared" si="5"/>
        <v>227.26666666666665</v>
      </c>
      <c r="J42" s="29">
        <v>211</v>
      </c>
      <c r="K42" s="31">
        <v>677.31</v>
      </c>
      <c r="L42" s="29">
        <v>38</v>
      </c>
      <c r="M42" s="31">
        <v>319.95999999999998</v>
      </c>
      <c r="N42" s="32">
        <f t="shared" si="6"/>
        <v>0.49244060475161983</v>
      </c>
      <c r="O42" s="29"/>
      <c r="P42" s="31"/>
      <c r="Q42" s="32"/>
      <c r="R42" s="29">
        <v>107</v>
      </c>
      <c r="S42" s="31">
        <v>900.93999999999994</v>
      </c>
      <c r="T42" s="32">
        <f t="shared" si="7"/>
        <v>0.71285809460359761</v>
      </c>
      <c r="U42" s="33">
        <v>4</v>
      </c>
      <c r="V42" s="34">
        <v>33.68</v>
      </c>
      <c r="W42" s="33"/>
      <c r="X42" s="34"/>
      <c r="Y42" s="33"/>
      <c r="Z42" s="34"/>
      <c r="AA42" s="29"/>
      <c r="AB42" s="31"/>
      <c r="AC42" s="29"/>
      <c r="AD42" s="31"/>
      <c r="AE42" s="29"/>
      <c r="AF42" s="31"/>
      <c r="AG42" s="29"/>
      <c r="AH42" s="31"/>
    </row>
    <row r="43" spans="1:34" ht="25.5" x14ac:dyDescent="0.2">
      <c r="A43" s="6">
        <v>27</v>
      </c>
      <c r="B43" s="16">
        <v>624</v>
      </c>
      <c r="C43" s="27" t="s">
        <v>70</v>
      </c>
      <c r="D43" s="29">
        <v>330</v>
      </c>
      <c r="E43" s="29">
        <v>742</v>
      </c>
      <c r="F43" s="29">
        <f t="shared" si="2"/>
        <v>1072</v>
      </c>
      <c r="G43" s="29">
        <f t="shared" si="3"/>
        <v>55</v>
      </c>
      <c r="H43" s="29">
        <f t="shared" si="4"/>
        <v>74.2</v>
      </c>
      <c r="I43" s="29">
        <f t="shared" si="5"/>
        <v>129.19999999999999</v>
      </c>
      <c r="J43" s="29">
        <v>223</v>
      </c>
      <c r="K43" s="31">
        <v>715.83</v>
      </c>
      <c r="L43" s="29">
        <v>35</v>
      </c>
      <c r="M43" s="31">
        <v>294.7</v>
      </c>
      <c r="N43" s="32">
        <f t="shared" si="6"/>
        <v>0.63636363636363635</v>
      </c>
      <c r="O43" s="29">
        <v>17</v>
      </c>
      <c r="P43" s="31">
        <v>219.3</v>
      </c>
      <c r="Q43" s="32" t="s">
        <v>141</v>
      </c>
      <c r="R43" s="29">
        <v>80</v>
      </c>
      <c r="S43" s="31">
        <v>673.6</v>
      </c>
      <c r="T43" s="32">
        <f t="shared" si="7"/>
        <v>1.0781671159029649</v>
      </c>
      <c r="U43" s="33">
        <v>4</v>
      </c>
      <c r="V43" s="34">
        <v>33.68</v>
      </c>
      <c r="W43" s="33">
        <v>10</v>
      </c>
      <c r="X43" s="34">
        <v>416.8</v>
      </c>
      <c r="Y43" s="33"/>
      <c r="Z43" s="34"/>
      <c r="AA43" s="29">
        <v>3</v>
      </c>
      <c r="AB43" s="31">
        <v>67.02</v>
      </c>
      <c r="AC43" s="29"/>
      <c r="AD43" s="31"/>
      <c r="AE43" s="29"/>
      <c r="AF43" s="31"/>
      <c r="AG43" s="29"/>
      <c r="AH43" s="31"/>
    </row>
    <row r="44" spans="1:34" ht="25.5" x14ac:dyDescent="0.2">
      <c r="A44" s="6">
        <v>28</v>
      </c>
      <c r="B44" s="16">
        <v>4335</v>
      </c>
      <c r="C44" s="28" t="s">
        <v>135</v>
      </c>
      <c r="D44" s="29">
        <v>28</v>
      </c>
      <c r="E44" s="29">
        <v>167</v>
      </c>
      <c r="F44" s="29">
        <f t="shared" si="2"/>
        <v>195</v>
      </c>
      <c r="G44" s="29">
        <f t="shared" si="3"/>
        <v>4.666666666666667</v>
      </c>
      <c r="H44" s="29">
        <f t="shared" si="4"/>
        <v>16.7</v>
      </c>
      <c r="I44" s="29">
        <f t="shared" si="5"/>
        <v>21.366666666666667</v>
      </c>
      <c r="J44" s="29">
        <v>1</v>
      </c>
      <c r="K44" s="31">
        <v>3.21</v>
      </c>
      <c r="L44" s="29"/>
      <c r="M44" s="31"/>
      <c r="N44" s="32">
        <f t="shared" si="6"/>
        <v>0</v>
      </c>
      <c r="O44" s="29"/>
      <c r="P44" s="31"/>
      <c r="Q44" s="32"/>
      <c r="R44" s="29"/>
      <c r="S44" s="31"/>
      <c r="T44" s="32">
        <f t="shared" si="7"/>
        <v>0</v>
      </c>
      <c r="U44" s="33"/>
      <c r="V44" s="34"/>
      <c r="W44" s="33"/>
      <c r="X44" s="34"/>
      <c r="Y44" s="33"/>
      <c r="Z44" s="34"/>
      <c r="AA44" s="29"/>
      <c r="AB44" s="31"/>
      <c r="AC44" s="29"/>
      <c r="AD44" s="31"/>
      <c r="AE44" s="29"/>
      <c r="AF44" s="31"/>
      <c r="AG44" s="29"/>
      <c r="AH44" s="31"/>
    </row>
    <row r="45" spans="1:34" ht="25.5" x14ac:dyDescent="0.2">
      <c r="A45" s="6">
        <v>29</v>
      </c>
      <c r="B45" s="16">
        <v>4344</v>
      </c>
      <c r="C45" s="27" t="s">
        <v>71</v>
      </c>
      <c r="D45" s="29">
        <v>141</v>
      </c>
      <c r="E45" s="29">
        <v>698</v>
      </c>
      <c r="F45" s="29">
        <f t="shared" si="2"/>
        <v>839</v>
      </c>
      <c r="G45" s="29">
        <f t="shared" si="3"/>
        <v>23.5</v>
      </c>
      <c r="H45" s="29">
        <f t="shared" si="4"/>
        <v>69.8</v>
      </c>
      <c r="I45" s="29">
        <f t="shared" si="5"/>
        <v>93.3</v>
      </c>
      <c r="J45" s="29">
        <v>152</v>
      </c>
      <c r="K45" s="31">
        <v>487.91999999999996</v>
      </c>
      <c r="L45" s="29">
        <v>16</v>
      </c>
      <c r="M45" s="31">
        <v>134.72</v>
      </c>
      <c r="N45" s="32">
        <f t="shared" si="6"/>
        <v>0.68085106382978722</v>
      </c>
      <c r="O45" s="29"/>
      <c r="P45" s="31"/>
      <c r="Q45" s="32"/>
      <c r="R45" s="29">
        <v>13</v>
      </c>
      <c r="S45" s="31">
        <v>109.46000000000001</v>
      </c>
      <c r="T45" s="32">
        <f t="shared" si="7"/>
        <v>0.1862464183381089</v>
      </c>
      <c r="U45" s="33">
        <v>86</v>
      </c>
      <c r="V45" s="34">
        <v>724.12</v>
      </c>
      <c r="W45" s="33"/>
      <c r="X45" s="34"/>
      <c r="Y45" s="33"/>
      <c r="Z45" s="34"/>
      <c r="AA45" s="29"/>
      <c r="AB45" s="31"/>
      <c r="AC45" s="29"/>
      <c r="AD45" s="31"/>
      <c r="AE45" s="29"/>
      <c r="AF45" s="31"/>
      <c r="AG45" s="29"/>
      <c r="AH45" s="31"/>
    </row>
    <row r="46" spans="1:34" x14ac:dyDescent="0.2">
      <c r="A46" s="6">
        <v>30</v>
      </c>
      <c r="B46" s="16">
        <v>4481</v>
      </c>
      <c r="C46" s="27" t="s">
        <v>72</v>
      </c>
      <c r="D46" s="29">
        <v>29</v>
      </c>
      <c r="E46" s="29">
        <v>186</v>
      </c>
      <c r="F46" s="29">
        <f t="shared" si="2"/>
        <v>215</v>
      </c>
      <c r="G46" s="29">
        <f t="shared" si="3"/>
        <v>4.833333333333333</v>
      </c>
      <c r="H46" s="29">
        <f t="shared" si="4"/>
        <v>18.600000000000001</v>
      </c>
      <c r="I46" s="29">
        <f t="shared" si="5"/>
        <v>23.433333333333334</v>
      </c>
      <c r="J46" s="29"/>
      <c r="K46" s="31"/>
      <c r="L46" s="29"/>
      <c r="M46" s="31"/>
      <c r="N46" s="32">
        <f t="shared" si="6"/>
        <v>0</v>
      </c>
      <c r="O46" s="29"/>
      <c r="P46" s="31"/>
      <c r="Q46" s="32"/>
      <c r="R46" s="29">
        <v>2</v>
      </c>
      <c r="S46" s="31">
        <v>16.84</v>
      </c>
      <c r="T46" s="32">
        <f t="shared" si="7"/>
        <v>0.1075268817204301</v>
      </c>
      <c r="U46" s="33"/>
      <c r="V46" s="34"/>
      <c r="W46" s="33"/>
      <c r="X46" s="34"/>
      <c r="Y46" s="33"/>
      <c r="Z46" s="34"/>
      <c r="AA46" s="29"/>
      <c r="AB46" s="31"/>
      <c r="AC46" s="29"/>
      <c r="AD46" s="31"/>
      <c r="AE46" s="29"/>
      <c r="AF46" s="31"/>
      <c r="AG46" s="29"/>
      <c r="AH46" s="31"/>
    </row>
    <row r="47" spans="1:34" x14ac:dyDescent="0.2">
      <c r="A47" s="6">
        <v>31</v>
      </c>
      <c r="B47" s="16">
        <v>4499</v>
      </c>
      <c r="C47" s="27" t="s">
        <v>73</v>
      </c>
      <c r="D47" s="29">
        <v>191</v>
      </c>
      <c r="E47" s="29">
        <v>665</v>
      </c>
      <c r="F47" s="29">
        <f t="shared" si="2"/>
        <v>856</v>
      </c>
      <c r="G47" s="29">
        <f t="shared" si="3"/>
        <v>31.833333333333332</v>
      </c>
      <c r="H47" s="29">
        <f t="shared" si="4"/>
        <v>66.5</v>
      </c>
      <c r="I47" s="29">
        <f t="shared" si="5"/>
        <v>98.333333333333329</v>
      </c>
      <c r="J47" s="29">
        <v>295</v>
      </c>
      <c r="K47" s="31">
        <v>946.94999999999993</v>
      </c>
      <c r="L47" s="29">
        <v>8</v>
      </c>
      <c r="M47" s="31">
        <v>67.36</v>
      </c>
      <c r="N47" s="32">
        <f t="shared" si="6"/>
        <v>0.2513089005235602</v>
      </c>
      <c r="O47" s="29"/>
      <c r="P47" s="31"/>
      <c r="Q47" s="32"/>
      <c r="R47" s="29">
        <v>29</v>
      </c>
      <c r="S47" s="31">
        <v>244.18</v>
      </c>
      <c r="T47" s="32">
        <f t="shared" si="7"/>
        <v>0.43609022556390975</v>
      </c>
      <c r="U47" s="33"/>
      <c r="V47" s="34"/>
      <c r="W47" s="33"/>
      <c r="X47" s="34"/>
      <c r="Y47" s="33"/>
      <c r="Z47" s="34"/>
      <c r="AA47" s="29"/>
      <c r="AB47" s="31"/>
      <c r="AC47" s="29"/>
      <c r="AD47" s="31"/>
      <c r="AE47" s="29"/>
      <c r="AF47" s="31"/>
      <c r="AG47" s="29"/>
      <c r="AH47" s="31"/>
    </row>
    <row r="48" spans="1:34" x14ac:dyDescent="0.2">
      <c r="A48" s="6">
        <v>32</v>
      </c>
      <c r="B48" s="16">
        <v>4520</v>
      </c>
      <c r="C48" s="27" t="s">
        <v>74</v>
      </c>
      <c r="D48" s="29">
        <v>215</v>
      </c>
      <c r="E48" s="29">
        <v>932</v>
      </c>
      <c r="F48" s="29">
        <f t="shared" si="2"/>
        <v>1147</v>
      </c>
      <c r="G48" s="29">
        <f t="shared" si="3"/>
        <v>35.833333333333336</v>
      </c>
      <c r="H48" s="29">
        <f t="shared" si="4"/>
        <v>93.2</v>
      </c>
      <c r="I48" s="29">
        <f t="shared" si="5"/>
        <v>129.03333333333333</v>
      </c>
      <c r="J48" s="29">
        <v>115</v>
      </c>
      <c r="K48" s="31">
        <v>369.15000000000003</v>
      </c>
      <c r="L48" s="29">
        <v>19</v>
      </c>
      <c r="M48" s="31">
        <v>159.97999999999999</v>
      </c>
      <c r="N48" s="32">
        <f t="shared" si="6"/>
        <v>0.53023255813953485</v>
      </c>
      <c r="O48" s="29"/>
      <c r="P48" s="31"/>
      <c r="Q48" s="32"/>
      <c r="R48" s="29">
        <v>83</v>
      </c>
      <c r="S48" s="31">
        <v>698.86</v>
      </c>
      <c r="T48" s="32">
        <f t="shared" si="7"/>
        <v>0.8905579399141631</v>
      </c>
      <c r="U48" s="33">
        <v>3</v>
      </c>
      <c r="V48" s="34">
        <v>25.259999999999998</v>
      </c>
      <c r="W48" s="33"/>
      <c r="X48" s="34"/>
      <c r="Y48" s="33"/>
      <c r="Z48" s="34"/>
      <c r="AA48" s="29"/>
      <c r="AB48" s="31"/>
      <c r="AC48" s="29"/>
      <c r="AD48" s="31"/>
      <c r="AE48" s="29"/>
      <c r="AF48" s="31"/>
      <c r="AG48" s="29"/>
      <c r="AH48" s="31"/>
    </row>
    <row r="49" spans="1:34" x14ac:dyDescent="0.2">
      <c r="A49" s="6">
        <v>33</v>
      </c>
      <c r="B49" s="16">
        <v>4533</v>
      </c>
      <c r="C49" s="27" t="s">
        <v>75</v>
      </c>
      <c r="D49" s="29">
        <v>18</v>
      </c>
      <c r="E49" s="29">
        <v>103</v>
      </c>
      <c r="F49" s="29">
        <f t="shared" si="2"/>
        <v>121</v>
      </c>
      <c r="G49" s="29">
        <f t="shared" si="3"/>
        <v>3</v>
      </c>
      <c r="H49" s="29">
        <f t="shared" si="4"/>
        <v>10.3</v>
      </c>
      <c r="I49" s="29">
        <f t="shared" si="5"/>
        <v>13.3</v>
      </c>
      <c r="J49" s="29">
        <v>1</v>
      </c>
      <c r="K49" s="31">
        <v>3.21</v>
      </c>
      <c r="L49" s="29"/>
      <c r="M49" s="31"/>
      <c r="N49" s="32">
        <f t="shared" si="6"/>
        <v>0</v>
      </c>
      <c r="O49" s="29"/>
      <c r="P49" s="31"/>
      <c r="Q49" s="32"/>
      <c r="R49" s="29">
        <v>1</v>
      </c>
      <c r="S49" s="31">
        <v>8.42</v>
      </c>
      <c r="T49" s="32">
        <f t="shared" si="7"/>
        <v>9.7087378640776698E-2</v>
      </c>
      <c r="U49" s="33"/>
      <c r="V49" s="34"/>
      <c r="W49" s="33"/>
      <c r="X49" s="34"/>
      <c r="Y49" s="33"/>
      <c r="Z49" s="34"/>
      <c r="AA49" s="29"/>
      <c r="AB49" s="31"/>
      <c r="AC49" s="29"/>
      <c r="AD49" s="31"/>
      <c r="AE49" s="29"/>
      <c r="AF49" s="31"/>
      <c r="AG49" s="29"/>
      <c r="AH49" s="31"/>
    </row>
    <row r="50" spans="1:34" ht="25.5" x14ac:dyDescent="0.2">
      <c r="A50" s="6">
        <v>34</v>
      </c>
      <c r="B50" s="16">
        <v>4547</v>
      </c>
      <c r="C50" s="27" t="s">
        <v>76</v>
      </c>
      <c r="D50" s="29">
        <v>61</v>
      </c>
      <c r="E50" s="29">
        <v>175</v>
      </c>
      <c r="F50" s="29">
        <f t="shared" si="2"/>
        <v>236</v>
      </c>
      <c r="G50" s="29">
        <f t="shared" si="3"/>
        <v>10.166666666666666</v>
      </c>
      <c r="H50" s="29">
        <f t="shared" si="4"/>
        <v>17.5</v>
      </c>
      <c r="I50" s="29">
        <f t="shared" si="5"/>
        <v>27.666666666666664</v>
      </c>
      <c r="J50" s="29">
        <v>8</v>
      </c>
      <c r="K50" s="31">
        <v>25.68</v>
      </c>
      <c r="L50" s="29">
        <v>1</v>
      </c>
      <c r="M50" s="31">
        <v>8.42</v>
      </c>
      <c r="N50" s="32">
        <f t="shared" si="6"/>
        <v>9.836065573770493E-2</v>
      </c>
      <c r="O50" s="29"/>
      <c r="P50" s="31"/>
      <c r="Q50" s="32"/>
      <c r="R50" s="29">
        <v>7</v>
      </c>
      <c r="S50" s="31">
        <v>58.94</v>
      </c>
      <c r="T50" s="32">
        <f t="shared" si="7"/>
        <v>0.4</v>
      </c>
      <c r="U50" s="33"/>
      <c r="V50" s="34"/>
      <c r="W50" s="33"/>
      <c r="X50" s="34"/>
      <c r="Y50" s="33"/>
      <c r="Z50" s="34"/>
      <c r="AA50" s="29"/>
      <c r="AB50" s="31"/>
      <c r="AC50" s="29"/>
      <c r="AD50" s="31"/>
      <c r="AE50" s="29"/>
      <c r="AF50" s="31"/>
      <c r="AG50" s="29"/>
      <c r="AH50" s="31"/>
    </row>
    <row r="51" spans="1:34" x14ac:dyDescent="0.2">
      <c r="A51" s="6">
        <v>35</v>
      </c>
      <c r="B51" s="16">
        <v>4582</v>
      </c>
      <c r="C51" s="27" t="s">
        <v>77</v>
      </c>
      <c r="D51" s="29">
        <v>79</v>
      </c>
      <c r="E51" s="29">
        <v>159</v>
      </c>
      <c r="F51" s="29">
        <f t="shared" si="2"/>
        <v>238</v>
      </c>
      <c r="G51" s="29">
        <f t="shared" si="3"/>
        <v>13.166666666666666</v>
      </c>
      <c r="H51" s="29">
        <f t="shared" si="4"/>
        <v>15.9</v>
      </c>
      <c r="I51" s="29">
        <f t="shared" si="5"/>
        <v>29.066666666666666</v>
      </c>
      <c r="J51" s="29">
        <v>20</v>
      </c>
      <c r="K51" s="31">
        <v>64.2</v>
      </c>
      <c r="L51" s="29">
        <v>3</v>
      </c>
      <c r="M51" s="31">
        <v>25.259999999999998</v>
      </c>
      <c r="N51" s="32">
        <f t="shared" si="6"/>
        <v>0.22784810126582281</v>
      </c>
      <c r="O51" s="29"/>
      <c r="P51" s="31"/>
      <c r="Q51" s="32"/>
      <c r="R51" s="29">
        <v>5</v>
      </c>
      <c r="S51" s="31">
        <v>42.099999999999994</v>
      </c>
      <c r="T51" s="32">
        <f t="shared" si="7"/>
        <v>0.31446540880503143</v>
      </c>
      <c r="U51" s="33">
        <v>2</v>
      </c>
      <c r="V51" s="34">
        <v>16.84</v>
      </c>
      <c r="W51" s="33"/>
      <c r="X51" s="34"/>
      <c r="Y51" s="33"/>
      <c r="Z51" s="34"/>
      <c r="AA51" s="29"/>
      <c r="AB51" s="31"/>
      <c r="AC51" s="29"/>
      <c r="AD51" s="31"/>
      <c r="AE51" s="29"/>
      <c r="AF51" s="31"/>
      <c r="AG51" s="29"/>
      <c r="AH51" s="31"/>
    </row>
    <row r="52" spans="1:34" ht="25.5" x14ac:dyDescent="0.2">
      <c r="A52" s="6">
        <v>36</v>
      </c>
      <c r="B52" s="16">
        <v>4619</v>
      </c>
      <c r="C52" s="27" t="s">
        <v>78</v>
      </c>
      <c r="D52" s="29">
        <v>116</v>
      </c>
      <c r="E52" s="29">
        <v>356</v>
      </c>
      <c r="F52" s="29">
        <f t="shared" si="2"/>
        <v>472</v>
      </c>
      <c r="G52" s="29">
        <f t="shared" si="3"/>
        <v>19.333333333333332</v>
      </c>
      <c r="H52" s="29">
        <f t="shared" si="4"/>
        <v>35.6</v>
      </c>
      <c r="I52" s="29">
        <f t="shared" si="5"/>
        <v>54.933333333333337</v>
      </c>
      <c r="J52" s="29">
        <v>51</v>
      </c>
      <c r="K52" s="31">
        <v>163.71000000000004</v>
      </c>
      <c r="L52" s="29">
        <v>3</v>
      </c>
      <c r="M52" s="31">
        <v>25.259999999999998</v>
      </c>
      <c r="N52" s="32">
        <f t="shared" si="6"/>
        <v>0.15517241379310345</v>
      </c>
      <c r="O52" s="29"/>
      <c r="P52" s="31"/>
      <c r="Q52" s="32"/>
      <c r="R52" s="29">
        <v>27</v>
      </c>
      <c r="S52" s="31">
        <v>227.34</v>
      </c>
      <c r="T52" s="32">
        <f t="shared" si="7"/>
        <v>0.7584269662921348</v>
      </c>
      <c r="U52" s="33"/>
      <c r="V52" s="34"/>
      <c r="W52" s="33"/>
      <c r="X52" s="34"/>
      <c r="Y52" s="33"/>
      <c r="Z52" s="34"/>
      <c r="AA52" s="29"/>
      <c r="AB52" s="31"/>
      <c r="AC52" s="29"/>
      <c r="AD52" s="31"/>
      <c r="AE52" s="29"/>
      <c r="AF52" s="31"/>
      <c r="AG52" s="29"/>
      <c r="AH52" s="31"/>
    </row>
    <row r="53" spans="1:34" x14ac:dyDescent="0.2">
      <c r="A53" s="6">
        <v>37</v>
      </c>
      <c r="B53" s="16">
        <v>4637</v>
      </c>
      <c r="C53" s="27" t="s">
        <v>79</v>
      </c>
      <c r="D53" s="29">
        <v>172</v>
      </c>
      <c r="E53" s="29">
        <v>785</v>
      </c>
      <c r="F53" s="29">
        <f t="shared" si="2"/>
        <v>957</v>
      </c>
      <c r="G53" s="29">
        <f t="shared" si="3"/>
        <v>28.666666666666668</v>
      </c>
      <c r="H53" s="29">
        <f t="shared" si="4"/>
        <v>78.5</v>
      </c>
      <c r="I53" s="29">
        <f t="shared" si="5"/>
        <v>107.16666666666667</v>
      </c>
      <c r="J53" s="29">
        <v>59</v>
      </c>
      <c r="K53" s="31">
        <v>189.39000000000001</v>
      </c>
      <c r="L53" s="29">
        <v>11</v>
      </c>
      <c r="M53" s="31">
        <v>92.62</v>
      </c>
      <c r="N53" s="32">
        <f t="shared" si="6"/>
        <v>0.3837209302325581</v>
      </c>
      <c r="O53" s="29"/>
      <c r="P53" s="31"/>
      <c r="Q53" s="32"/>
      <c r="R53" s="29">
        <v>46</v>
      </c>
      <c r="S53" s="31">
        <v>387.32000000000005</v>
      </c>
      <c r="T53" s="32">
        <f t="shared" si="7"/>
        <v>0.5859872611464968</v>
      </c>
      <c r="U53" s="33"/>
      <c r="V53" s="34"/>
      <c r="W53" s="33"/>
      <c r="X53" s="34"/>
      <c r="Y53" s="33"/>
      <c r="Z53" s="34"/>
      <c r="AA53" s="29"/>
      <c r="AB53" s="31"/>
      <c r="AC53" s="29"/>
      <c r="AD53" s="31"/>
      <c r="AE53" s="29"/>
      <c r="AF53" s="31"/>
      <c r="AG53" s="29"/>
      <c r="AH53" s="31"/>
    </row>
    <row r="54" spans="1:34" x14ac:dyDescent="0.2">
      <c r="A54" s="6">
        <v>38</v>
      </c>
      <c r="B54" s="16">
        <v>4656</v>
      </c>
      <c r="C54" s="27" t="s">
        <v>80</v>
      </c>
      <c r="D54" s="29">
        <v>64</v>
      </c>
      <c r="E54" s="29">
        <v>233</v>
      </c>
      <c r="F54" s="29">
        <f t="shared" si="2"/>
        <v>297</v>
      </c>
      <c r="G54" s="29">
        <f t="shared" si="3"/>
        <v>10.666666666666666</v>
      </c>
      <c r="H54" s="29">
        <f t="shared" si="4"/>
        <v>23.3</v>
      </c>
      <c r="I54" s="29">
        <f t="shared" si="5"/>
        <v>33.966666666666669</v>
      </c>
      <c r="J54" s="29">
        <v>27</v>
      </c>
      <c r="K54" s="31">
        <v>86.669999999999987</v>
      </c>
      <c r="L54" s="29">
        <v>3</v>
      </c>
      <c r="M54" s="31">
        <v>25.259999999999998</v>
      </c>
      <c r="N54" s="32">
        <f t="shared" si="6"/>
        <v>0.28125</v>
      </c>
      <c r="O54" s="29"/>
      <c r="P54" s="31"/>
      <c r="Q54" s="32"/>
      <c r="R54" s="29">
        <v>17</v>
      </c>
      <c r="S54" s="31">
        <v>143.13999999999999</v>
      </c>
      <c r="T54" s="32">
        <f t="shared" si="7"/>
        <v>0.72961373390557938</v>
      </c>
      <c r="U54" s="33"/>
      <c r="V54" s="34"/>
      <c r="W54" s="33"/>
      <c r="X54" s="34"/>
      <c r="Y54" s="33"/>
      <c r="Z54" s="34"/>
      <c r="AA54" s="29"/>
      <c r="AB54" s="31"/>
      <c r="AC54" s="29"/>
      <c r="AD54" s="31"/>
      <c r="AE54" s="29"/>
      <c r="AF54" s="31"/>
      <c r="AG54" s="29"/>
      <c r="AH54" s="31"/>
    </row>
    <row r="55" spans="1:34" x14ac:dyDescent="0.2">
      <c r="A55" s="6">
        <v>39</v>
      </c>
      <c r="B55" s="16">
        <v>4663</v>
      </c>
      <c r="C55" s="27" t="s">
        <v>81</v>
      </c>
      <c r="D55" s="29">
        <v>29</v>
      </c>
      <c r="E55" s="29">
        <v>274</v>
      </c>
      <c r="F55" s="29">
        <f t="shared" si="2"/>
        <v>303</v>
      </c>
      <c r="G55" s="29">
        <f t="shared" si="3"/>
        <v>4.833333333333333</v>
      </c>
      <c r="H55" s="29">
        <f t="shared" si="4"/>
        <v>27.4</v>
      </c>
      <c r="I55" s="29">
        <f t="shared" si="5"/>
        <v>32.233333333333334</v>
      </c>
      <c r="J55" s="29">
        <v>38</v>
      </c>
      <c r="K55" s="31">
        <v>121.98000000000002</v>
      </c>
      <c r="L55" s="29"/>
      <c r="M55" s="31"/>
      <c r="N55" s="32">
        <f t="shared" si="6"/>
        <v>0</v>
      </c>
      <c r="O55" s="29"/>
      <c r="P55" s="31"/>
      <c r="Q55" s="32"/>
      <c r="R55" s="29">
        <v>21</v>
      </c>
      <c r="S55" s="31">
        <v>176.82</v>
      </c>
      <c r="T55" s="32">
        <f t="shared" si="7"/>
        <v>0.76642335766423364</v>
      </c>
      <c r="U55" s="33">
        <v>1</v>
      </c>
      <c r="V55" s="34">
        <v>8.42</v>
      </c>
      <c r="W55" s="33"/>
      <c r="X55" s="34"/>
      <c r="Y55" s="33"/>
      <c r="Z55" s="34"/>
      <c r="AA55" s="29"/>
      <c r="AB55" s="31"/>
      <c r="AC55" s="29"/>
      <c r="AD55" s="31"/>
      <c r="AE55" s="29"/>
      <c r="AF55" s="31"/>
      <c r="AG55" s="29"/>
      <c r="AH55" s="31"/>
    </row>
    <row r="56" spans="1:34" ht="25.5" x14ac:dyDescent="0.2">
      <c r="A56" s="6">
        <v>40</v>
      </c>
      <c r="B56" s="16">
        <v>4685</v>
      </c>
      <c r="C56" s="27" t="s">
        <v>82</v>
      </c>
      <c r="D56" s="29">
        <v>30</v>
      </c>
      <c r="E56" s="29">
        <v>236</v>
      </c>
      <c r="F56" s="29">
        <f t="shared" si="2"/>
        <v>266</v>
      </c>
      <c r="G56" s="29">
        <f t="shared" si="3"/>
        <v>5</v>
      </c>
      <c r="H56" s="29">
        <f t="shared" si="4"/>
        <v>23.6</v>
      </c>
      <c r="I56" s="29">
        <f t="shared" si="5"/>
        <v>28.6</v>
      </c>
      <c r="J56" s="29">
        <v>36</v>
      </c>
      <c r="K56" s="31">
        <v>115.55999999999999</v>
      </c>
      <c r="L56" s="29">
        <v>3</v>
      </c>
      <c r="M56" s="31">
        <v>25.26</v>
      </c>
      <c r="N56" s="32">
        <f t="shared" si="6"/>
        <v>0.6</v>
      </c>
      <c r="O56" s="29"/>
      <c r="P56" s="31"/>
      <c r="Q56" s="32"/>
      <c r="R56" s="29">
        <v>13</v>
      </c>
      <c r="S56" s="31">
        <v>109.46000000000001</v>
      </c>
      <c r="T56" s="32">
        <f t="shared" si="7"/>
        <v>0.55084745762711862</v>
      </c>
      <c r="U56" s="33"/>
      <c r="V56" s="34"/>
      <c r="W56" s="33"/>
      <c r="X56" s="34"/>
      <c r="Y56" s="33"/>
      <c r="Z56" s="34"/>
      <c r="AA56" s="29"/>
      <c r="AB56" s="31"/>
      <c r="AC56" s="29"/>
      <c r="AD56" s="31"/>
      <c r="AE56" s="29"/>
      <c r="AF56" s="31"/>
      <c r="AG56" s="29"/>
      <c r="AH56" s="31"/>
    </row>
    <row r="57" spans="1:34" x14ac:dyDescent="0.2">
      <c r="A57" s="6">
        <v>41</v>
      </c>
      <c r="B57" s="16">
        <v>4771</v>
      </c>
      <c r="C57" s="27" t="s">
        <v>83</v>
      </c>
      <c r="D57" s="29">
        <v>293</v>
      </c>
      <c r="E57" s="29">
        <v>1106</v>
      </c>
      <c r="F57" s="29">
        <f t="shared" si="2"/>
        <v>1399</v>
      </c>
      <c r="G57" s="29">
        <f t="shared" si="3"/>
        <v>48.833333333333336</v>
      </c>
      <c r="H57" s="29">
        <f t="shared" si="4"/>
        <v>110.6</v>
      </c>
      <c r="I57" s="29">
        <f t="shared" si="5"/>
        <v>159.43333333333334</v>
      </c>
      <c r="J57" s="29">
        <v>209</v>
      </c>
      <c r="K57" s="31">
        <v>670.89</v>
      </c>
      <c r="L57" s="29">
        <v>24</v>
      </c>
      <c r="M57" s="31">
        <v>202.07999999999998</v>
      </c>
      <c r="N57" s="32">
        <f t="shared" si="6"/>
        <v>0.49146757679180886</v>
      </c>
      <c r="O57" s="29"/>
      <c r="P57" s="31"/>
      <c r="Q57" s="32"/>
      <c r="R57" s="29">
        <v>128</v>
      </c>
      <c r="S57" s="31">
        <v>1077.76</v>
      </c>
      <c r="T57" s="32">
        <f t="shared" si="7"/>
        <v>1.1573236889692586</v>
      </c>
      <c r="U57" s="33">
        <v>1</v>
      </c>
      <c r="V57" s="34">
        <v>8.42</v>
      </c>
      <c r="W57" s="33"/>
      <c r="X57" s="34"/>
      <c r="Y57" s="33"/>
      <c r="Z57" s="34"/>
      <c r="AA57" s="29"/>
      <c r="AB57" s="31"/>
      <c r="AC57" s="29"/>
      <c r="AD57" s="31"/>
      <c r="AE57" s="29"/>
      <c r="AF57" s="31"/>
      <c r="AG57" s="29"/>
      <c r="AH57" s="31"/>
    </row>
    <row r="58" spans="1:34" x14ac:dyDescent="0.2">
      <c r="A58" s="6">
        <v>42</v>
      </c>
      <c r="B58" s="16">
        <v>6146</v>
      </c>
      <c r="C58" s="27" t="s">
        <v>84</v>
      </c>
      <c r="D58" s="29">
        <v>144</v>
      </c>
      <c r="E58" s="29">
        <v>484</v>
      </c>
      <c r="F58" s="29">
        <f t="shared" si="2"/>
        <v>628</v>
      </c>
      <c r="G58" s="29">
        <f t="shared" si="3"/>
        <v>24</v>
      </c>
      <c r="H58" s="29">
        <f t="shared" si="4"/>
        <v>48.4</v>
      </c>
      <c r="I58" s="29">
        <f t="shared" si="5"/>
        <v>72.400000000000006</v>
      </c>
      <c r="J58" s="29">
        <v>143</v>
      </c>
      <c r="K58" s="31">
        <v>459.03</v>
      </c>
      <c r="L58" s="29">
        <v>10</v>
      </c>
      <c r="M58" s="31">
        <v>84.2</v>
      </c>
      <c r="N58" s="32">
        <f t="shared" si="6"/>
        <v>0.41666666666666669</v>
      </c>
      <c r="O58" s="29"/>
      <c r="P58" s="31"/>
      <c r="Q58" s="32"/>
      <c r="R58" s="29">
        <v>40</v>
      </c>
      <c r="S58" s="31">
        <v>336.8</v>
      </c>
      <c r="T58" s="32">
        <f t="shared" si="7"/>
        <v>0.82644628099173556</v>
      </c>
      <c r="U58" s="33"/>
      <c r="V58" s="34"/>
      <c r="W58" s="33"/>
      <c r="X58" s="34"/>
      <c r="Y58" s="33"/>
      <c r="Z58" s="34"/>
      <c r="AA58" s="29"/>
      <c r="AB58" s="31"/>
      <c r="AC58" s="29"/>
      <c r="AD58" s="31"/>
      <c r="AE58" s="29"/>
      <c r="AF58" s="31"/>
      <c r="AG58" s="29"/>
      <c r="AH58" s="31"/>
    </row>
    <row r="59" spans="1:34" x14ac:dyDescent="0.2">
      <c r="A59" s="6">
        <v>43</v>
      </c>
      <c r="B59" s="16">
        <v>6167</v>
      </c>
      <c r="C59" s="27" t="s">
        <v>85</v>
      </c>
      <c r="D59" s="29">
        <v>192</v>
      </c>
      <c r="E59" s="29">
        <v>746</v>
      </c>
      <c r="F59" s="29">
        <f t="shared" si="2"/>
        <v>938</v>
      </c>
      <c r="G59" s="29">
        <f t="shared" si="3"/>
        <v>32</v>
      </c>
      <c r="H59" s="29">
        <f t="shared" si="4"/>
        <v>74.599999999999994</v>
      </c>
      <c r="I59" s="29">
        <f t="shared" si="5"/>
        <v>106.6</v>
      </c>
      <c r="J59" s="29">
        <v>399</v>
      </c>
      <c r="K59" s="31">
        <v>1280.79</v>
      </c>
      <c r="L59" s="29">
        <v>18</v>
      </c>
      <c r="M59" s="31">
        <v>151.56</v>
      </c>
      <c r="N59" s="32">
        <f t="shared" si="6"/>
        <v>0.5625</v>
      </c>
      <c r="O59" s="29"/>
      <c r="P59" s="31"/>
      <c r="Q59" s="32"/>
      <c r="R59" s="29">
        <v>14</v>
      </c>
      <c r="S59" s="31">
        <v>117.88</v>
      </c>
      <c r="T59" s="32">
        <f t="shared" si="7"/>
        <v>0.18766756032171583</v>
      </c>
      <c r="U59" s="33">
        <v>40</v>
      </c>
      <c r="V59" s="34">
        <v>336.8</v>
      </c>
      <c r="W59" s="33"/>
      <c r="X59" s="34"/>
      <c r="Y59" s="33"/>
      <c r="Z59" s="34"/>
      <c r="AA59" s="29"/>
      <c r="AB59" s="31"/>
      <c r="AC59" s="29"/>
      <c r="AD59" s="31"/>
      <c r="AE59" s="29"/>
      <c r="AF59" s="31"/>
      <c r="AG59" s="29"/>
      <c r="AH59" s="31"/>
    </row>
    <row r="60" spans="1:34" x14ac:dyDescent="0.2">
      <c r="A60" s="6">
        <v>44</v>
      </c>
      <c r="B60" s="16">
        <v>6298</v>
      </c>
      <c r="C60" s="27" t="s">
        <v>86</v>
      </c>
      <c r="D60" s="29">
        <v>238</v>
      </c>
      <c r="E60" s="29">
        <v>882</v>
      </c>
      <c r="F60" s="29">
        <f t="shared" si="2"/>
        <v>1120</v>
      </c>
      <c r="G60" s="29">
        <f t="shared" si="3"/>
        <v>39.666666666666664</v>
      </c>
      <c r="H60" s="29">
        <f t="shared" si="4"/>
        <v>88.2</v>
      </c>
      <c r="I60" s="29">
        <f t="shared" si="5"/>
        <v>127.86666666666667</v>
      </c>
      <c r="J60" s="29">
        <v>212</v>
      </c>
      <c r="K60" s="31">
        <v>680.52</v>
      </c>
      <c r="L60" s="29">
        <v>22</v>
      </c>
      <c r="M60" s="31">
        <v>185.24</v>
      </c>
      <c r="N60" s="32">
        <f t="shared" si="6"/>
        <v>0.55462184873949583</v>
      </c>
      <c r="O60" s="29"/>
      <c r="P60" s="31"/>
      <c r="Q60" s="32"/>
      <c r="R60" s="29">
        <v>70</v>
      </c>
      <c r="S60" s="31">
        <v>589.4</v>
      </c>
      <c r="T60" s="32">
        <f t="shared" si="7"/>
        <v>0.79365079365079361</v>
      </c>
      <c r="U60" s="33"/>
      <c r="V60" s="34"/>
      <c r="W60" s="33"/>
      <c r="X60" s="34"/>
      <c r="Y60" s="33"/>
      <c r="Z60" s="34"/>
      <c r="AA60" s="29"/>
      <c r="AB60" s="31"/>
      <c r="AC60" s="29"/>
      <c r="AD60" s="31"/>
      <c r="AE60" s="29"/>
      <c r="AF60" s="31"/>
      <c r="AG60" s="29"/>
      <c r="AH60" s="31"/>
    </row>
    <row r="61" spans="1:34" x14ac:dyDescent="0.2">
      <c r="A61" s="6">
        <v>45</v>
      </c>
      <c r="B61" s="16">
        <v>6566</v>
      </c>
      <c r="C61" s="27" t="s">
        <v>87</v>
      </c>
      <c r="D61" s="29">
        <v>58</v>
      </c>
      <c r="E61" s="29">
        <v>217</v>
      </c>
      <c r="F61" s="29">
        <f t="shared" si="2"/>
        <v>275</v>
      </c>
      <c r="G61" s="29">
        <f t="shared" si="3"/>
        <v>9.6666666666666661</v>
      </c>
      <c r="H61" s="29">
        <f t="shared" si="4"/>
        <v>21.7</v>
      </c>
      <c r="I61" s="29">
        <f t="shared" si="5"/>
        <v>31.366666666666667</v>
      </c>
      <c r="J61" s="29">
        <v>28</v>
      </c>
      <c r="K61" s="31">
        <v>89.88000000000001</v>
      </c>
      <c r="L61" s="29">
        <v>12</v>
      </c>
      <c r="M61" s="31">
        <v>101.04</v>
      </c>
      <c r="N61" s="32">
        <f t="shared" si="6"/>
        <v>1.2413793103448276</v>
      </c>
      <c r="O61" s="29"/>
      <c r="P61" s="31"/>
      <c r="Q61" s="32"/>
      <c r="R61" s="29">
        <v>18</v>
      </c>
      <c r="S61" s="31">
        <v>151.56</v>
      </c>
      <c r="T61" s="32">
        <f t="shared" si="7"/>
        <v>0.82949308755760376</v>
      </c>
      <c r="U61" s="33">
        <v>1</v>
      </c>
      <c r="V61" s="34">
        <v>8.42</v>
      </c>
      <c r="W61" s="33"/>
      <c r="X61" s="34"/>
      <c r="Y61" s="33"/>
      <c r="Z61" s="34"/>
      <c r="AA61" s="29"/>
      <c r="AB61" s="31"/>
      <c r="AC61" s="29"/>
      <c r="AD61" s="31"/>
      <c r="AE61" s="29"/>
      <c r="AF61" s="31"/>
      <c r="AG61" s="29"/>
      <c r="AH61" s="31"/>
    </row>
    <row r="62" spans="1:34" x14ac:dyDescent="0.2">
      <c r="A62" s="6">
        <v>46</v>
      </c>
      <c r="B62" s="16">
        <v>6688</v>
      </c>
      <c r="C62" s="27" t="s">
        <v>88</v>
      </c>
      <c r="D62" s="29">
        <v>67</v>
      </c>
      <c r="E62" s="29">
        <v>914</v>
      </c>
      <c r="F62" s="29">
        <f t="shared" si="2"/>
        <v>981</v>
      </c>
      <c r="G62" s="29">
        <f t="shared" si="3"/>
        <v>11.166666666666666</v>
      </c>
      <c r="H62" s="29">
        <f t="shared" si="4"/>
        <v>91.4</v>
      </c>
      <c r="I62" s="29">
        <f t="shared" si="5"/>
        <v>102.56666666666668</v>
      </c>
      <c r="J62" s="29">
        <v>69</v>
      </c>
      <c r="K62" s="31">
        <v>221.49</v>
      </c>
      <c r="L62" s="29">
        <v>2</v>
      </c>
      <c r="M62" s="31">
        <v>16.84</v>
      </c>
      <c r="N62" s="32">
        <f t="shared" si="6"/>
        <v>0.17910447761194032</v>
      </c>
      <c r="O62" s="29"/>
      <c r="P62" s="31"/>
      <c r="Q62" s="32"/>
      <c r="R62" s="29">
        <v>67</v>
      </c>
      <c r="S62" s="31">
        <v>564.14</v>
      </c>
      <c r="T62" s="32">
        <f t="shared" si="7"/>
        <v>0.73304157549234128</v>
      </c>
      <c r="U62" s="33"/>
      <c r="V62" s="34"/>
      <c r="W62" s="33"/>
      <c r="X62" s="34"/>
      <c r="Y62" s="33"/>
      <c r="Z62" s="34"/>
      <c r="AA62" s="29"/>
      <c r="AB62" s="31"/>
      <c r="AC62" s="29"/>
      <c r="AD62" s="31"/>
      <c r="AE62" s="29"/>
      <c r="AF62" s="31"/>
      <c r="AG62" s="29"/>
      <c r="AH62" s="31"/>
    </row>
    <row r="63" spans="1:34" x14ac:dyDescent="0.2">
      <c r="A63" s="6">
        <v>47</v>
      </c>
      <c r="B63" s="16">
        <v>6707</v>
      </c>
      <c r="C63" s="27" t="s">
        <v>89</v>
      </c>
      <c r="D63" s="29">
        <v>506</v>
      </c>
      <c r="E63" s="29">
        <v>1517</v>
      </c>
      <c r="F63" s="29">
        <f t="shared" si="2"/>
        <v>2023</v>
      </c>
      <c r="G63" s="29">
        <f t="shared" si="3"/>
        <v>84.333333333333329</v>
      </c>
      <c r="H63" s="29">
        <f t="shared" si="4"/>
        <v>151.69999999999999</v>
      </c>
      <c r="I63" s="29">
        <f t="shared" si="5"/>
        <v>236.0333333333333</v>
      </c>
      <c r="J63" s="29">
        <v>330</v>
      </c>
      <c r="K63" s="31">
        <v>1059.3000000000002</v>
      </c>
      <c r="L63" s="29">
        <v>58</v>
      </c>
      <c r="M63" s="31">
        <v>488.36</v>
      </c>
      <c r="N63" s="32">
        <f t="shared" si="6"/>
        <v>0.68774703557312256</v>
      </c>
      <c r="O63" s="29"/>
      <c r="P63" s="31"/>
      <c r="Q63" s="32"/>
      <c r="R63" s="29">
        <v>159</v>
      </c>
      <c r="S63" s="31">
        <v>1338.78</v>
      </c>
      <c r="T63" s="32">
        <f t="shared" si="7"/>
        <v>1.0481212920237311</v>
      </c>
      <c r="U63" s="33">
        <v>2</v>
      </c>
      <c r="V63" s="34">
        <v>16.84</v>
      </c>
      <c r="W63" s="33"/>
      <c r="X63" s="34"/>
      <c r="Y63" s="33"/>
      <c r="Z63" s="34"/>
      <c r="AA63" s="29"/>
      <c r="AB63" s="31"/>
      <c r="AC63" s="29"/>
      <c r="AD63" s="31"/>
      <c r="AE63" s="29"/>
      <c r="AF63" s="31"/>
      <c r="AG63" s="29"/>
      <c r="AH63" s="31"/>
    </row>
    <row r="64" spans="1:34" x14ac:dyDescent="0.2">
      <c r="A64" s="6">
        <v>48</v>
      </c>
      <c r="B64" s="16">
        <v>6719</v>
      </c>
      <c r="C64" s="27" t="s">
        <v>90</v>
      </c>
      <c r="D64" s="29">
        <v>26</v>
      </c>
      <c r="E64" s="29">
        <v>88</v>
      </c>
      <c r="F64" s="29">
        <f t="shared" si="2"/>
        <v>114</v>
      </c>
      <c r="G64" s="29">
        <f t="shared" si="3"/>
        <v>4.333333333333333</v>
      </c>
      <c r="H64" s="29">
        <f t="shared" si="4"/>
        <v>8.8000000000000007</v>
      </c>
      <c r="I64" s="29">
        <f t="shared" si="5"/>
        <v>13.133333333333333</v>
      </c>
      <c r="J64" s="29">
        <v>2</v>
      </c>
      <c r="K64" s="31">
        <v>6.42</v>
      </c>
      <c r="L64" s="29">
        <v>1</v>
      </c>
      <c r="M64" s="31">
        <v>8.42</v>
      </c>
      <c r="N64" s="32">
        <f t="shared" si="6"/>
        <v>0.23076923076923078</v>
      </c>
      <c r="O64" s="29"/>
      <c r="P64" s="31"/>
      <c r="Q64" s="32"/>
      <c r="R64" s="29"/>
      <c r="S64" s="31"/>
      <c r="T64" s="32">
        <f t="shared" si="7"/>
        <v>0</v>
      </c>
      <c r="U64" s="33"/>
      <c r="V64" s="34"/>
      <c r="W64" s="33"/>
      <c r="X64" s="34"/>
      <c r="Y64" s="33"/>
      <c r="Z64" s="34"/>
      <c r="AA64" s="29"/>
      <c r="AB64" s="31"/>
      <c r="AC64" s="29"/>
      <c r="AD64" s="31"/>
      <c r="AE64" s="29"/>
      <c r="AF64" s="31"/>
      <c r="AG64" s="29"/>
      <c r="AH64" s="31"/>
    </row>
    <row r="65" spans="1:34" x14ac:dyDescent="0.2">
      <c r="A65" s="6">
        <v>49</v>
      </c>
      <c r="B65" s="16">
        <v>7160</v>
      </c>
      <c r="C65" s="27" t="s">
        <v>91</v>
      </c>
      <c r="D65" s="29">
        <v>223</v>
      </c>
      <c r="E65" s="29">
        <v>577</v>
      </c>
      <c r="F65" s="29">
        <f t="shared" si="2"/>
        <v>800</v>
      </c>
      <c r="G65" s="29">
        <f t="shared" si="3"/>
        <v>37.166666666666664</v>
      </c>
      <c r="H65" s="29">
        <f t="shared" si="4"/>
        <v>57.7</v>
      </c>
      <c r="I65" s="29">
        <f t="shared" si="5"/>
        <v>94.866666666666674</v>
      </c>
      <c r="J65" s="29">
        <v>183</v>
      </c>
      <c r="K65" s="31">
        <v>587.42999999999995</v>
      </c>
      <c r="L65" s="29">
        <v>20</v>
      </c>
      <c r="M65" s="31">
        <v>168.4</v>
      </c>
      <c r="N65" s="32">
        <f t="shared" si="6"/>
        <v>0.53811659192825112</v>
      </c>
      <c r="O65" s="29"/>
      <c r="P65" s="31"/>
      <c r="Q65" s="32"/>
      <c r="R65" s="29">
        <v>56</v>
      </c>
      <c r="S65" s="31">
        <v>471.52</v>
      </c>
      <c r="T65" s="32">
        <f t="shared" si="7"/>
        <v>0.97053726169844012</v>
      </c>
      <c r="U65" s="33">
        <v>4</v>
      </c>
      <c r="V65" s="34">
        <v>33.68</v>
      </c>
      <c r="W65" s="33"/>
      <c r="X65" s="34"/>
      <c r="Y65" s="33"/>
      <c r="Z65" s="34"/>
      <c r="AA65" s="29"/>
      <c r="AB65" s="31"/>
      <c r="AC65" s="29"/>
      <c r="AD65" s="31"/>
      <c r="AE65" s="29"/>
      <c r="AF65" s="31"/>
      <c r="AG65" s="29"/>
      <c r="AH65" s="31"/>
    </row>
    <row r="66" spans="1:34" x14ac:dyDescent="0.2">
      <c r="A66" s="6">
        <v>50</v>
      </c>
      <c r="B66" s="16">
        <v>7554</v>
      </c>
      <c r="C66" s="27" t="s">
        <v>92</v>
      </c>
      <c r="D66" s="29">
        <v>80</v>
      </c>
      <c r="E66" s="29">
        <v>444</v>
      </c>
      <c r="F66" s="29">
        <f t="shared" si="2"/>
        <v>524</v>
      </c>
      <c r="G66" s="29">
        <f t="shared" si="3"/>
        <v>13.333333333333334</v>
      </c>
      <c r="H66" s="29">
        <f t="shared" si="4"/>
        <v>44.4</v>
      </c>
      <c r="I66" s="29">
        <f t="shared" si="5"/>
        <v>57.733333333333334</v>
      </c>
      <c r="J66" s="29">
        <v>11</v>
      </c>
      <c r="K66" s="31">
        <v>35.31</v>
      </c>
      <c r="L66" s="29">
        <v>5</v>
      </c>
      <c r="M66" s="31">
        <v>42.1</v>
      </c>
      <c r="N66" s="32">
        <f t="shared" si="6"/>
        <v>0.375</v>
      </c>
      <c r="O66" s="29"/>
      <c r="P66" s="31"/>
      <c r="Q66" s="32"/>
      <c r="R66" s="29">
        <v>31</v>
      </c>
      <c r="S66" s="31">
        <v>261.02000000000004</v>
      </c>
      <c r="T66" s="32">
        <f t="shared" si="7"/>
        <v>0.69819819819819817</v>
      </c>
      <c r="U66" s="33">
        <v>1</v>
      </c>
      <c r="V66" s="34">
        <v>8.42</v>
      </c>
      <c r="W66" s="33"/>
      <c r="X66" s="34"/>
      <c r="Y66" s="33"/>
      <c r="Z66" s="34"/>
      <c r="AA66" s="29"/>
      <c r="AB66" s="31"/>
      <c r="AC66" s="29"/>
      <c r="AD66" s="31"/>
      <c r="AE66" s="29"/>
      <c r="AF66" s="31"/>
      <c r="AG66" s="29"/>
      <c r="AH66" s="31"/>
    </row>
    <row r="67" spans="1:34" x14ac:dyDescent="0.2">
      <c r="A67" s="6">
        <v>51</v>
      </c>
      <c r="B67" s="16">
        <v>7672</v>
      </c>
      <c r="C67" s="27" t="s">
        <v>93</v>
      </c>
      <c r="D67" s="29">
        <v>241</v>
      </c>
      <c r="E67" s="29">
        <v>715</v>
      </c>
      <c r="F67" s="29">
        <f t="shared" si="2"/>
        <v>956</v>
      </c>
      <c r="G67" s="29">
        <f t="shared" si="3"/>
        <v>40.166666666666664</v>
      </c>
      <c r="H67" s="29">
        <f t="shared" si="4"/>
        <v>71.5</v>
      </c>
      <c r="I67" s="29">
        <f t="shared" si="5"/>
        <v>111.66666666666666</v>
      </c>
      <c r="J67" s="29">
        <v>69</v>
      </c>
      <c r="K67" s="31">
        <v>221.48999999999998</v>
      </c>
      <c r="L67" s="29">
        <v>32</v>
      </c>
      <c r="M67" s="31">
        <v>269.44</v>
      </c>
      <c r="N67" s="32">
        <f t="shared" si="6"/>
        <v>0.79668049792531126</v>
      </c>
      <c r="O67" s="29"/>
      <c r="P67" s="31"/>
      <c r="Q67" s="32"/>
      <c r="R67" s="29">
        <v>52</v>
      </c>
      <c r="S67" s="31">
        <v>437.84000000000003</v>
      </c>
      <c r="T67" s="32">
        <f t="shared" si="7"/>
        <v>0.72727272727272729</v>
      </c>
      <c r="U67" s="33">
        <v>2</v>
      </c>
      <c r="V67" s="34">
        <v>16.84</v>
      </c>
      <c r="W67" s="33"/>
      <c r="X67" s="34"/>
      <c r="Y67" s="33"/>
      <c r="Z67" s="34"/>
      <c r="AA67" s="29"/>
      <c r="AB67" s="31"/>
      <c r="AC67" s="29"/>
      <c r="AD67" s="31"/>
      <c r="AE67" s="29"/>
      <c r="AF67" s="31"/>
      <c r="AG67" s="29"/>
      <c r="AH67" s="31"/>
    </row>
    <row r="68" spans="1:34" x14ac:dyDescent="0.2">
      <c r="A68" s="6">
        <v>52</v>
      </c>
      <c r="B68" s="16">
        <v>8694</v>
      </c>
      <c r="C68" s="27" t="s">
        <v>94</v>
      </c>
      <c r="D68" s="29">
        <v>160</v>
      </c>
      <c r="E68" s="29">
        <v>597</v>
      </c>
      <c r="F68" s="29">
        <f t="shared" si="2"/>
        <v>757</v>
      </c>
      <c r="G68" s="29">
        <f t="shared" si="3"/>
        <v>26.666666666666668</v>
      </c>
      <c r="H68" s="29">
        <f t="shared" si="4"/>
        <v>59.7</v>
      </c>
      <c r="I68" s="29">
        <f t="shared" si="5"/>
        <v>86.366666666666674</v>
      </c>
      <c r="J68" s="29">
        <v>110</v>
      </c>
      <c r="K68" s="31">
        <v>353.1</v>
      </c>
      <c r="L68" s="29">
        <v>16</v>
      </c>
      <c r="M68" s="31">
        <v>134.72</v>
      </c>
      <c r="N68" s="32">
        <f t="shared" si="6"/>
        <v>0.6</v>
      </c>
      <c r="O68" s="29"/>
      <c r="P68" s="31"/>
      <c r="Q68" s="32"/>
      <c r="R68" s="29">
        <v>63</v>
      </c>
      <c r="S68" s="31">
        <v>530.45999999999992</v>
      </c>
      <c r="T68" s="32">
        <f t="shared" si="7"/>
        <v>1.0552763819095476</v>
      </c>
      <c r="U68" s="33"/>
      <c r="V68" s="34"/>
      <c r="W68" s="33"/>
      <c r="X68" s="34"/>
      <c r="Y68" s="33"/>
      <c r="Z68" s="34"/>
      <c r="AA68" s="29"/>
      <c r="AB68" s="31"/>
      <c r="AC68" s="29"/>
      <c r="AD68" s="31"/>
      <c r="AE68" s="29"/>
      <c r="AF68" s="31"/>
      <c r="AG68" s="29"/>
      <c r="AH68" s="31"/>
    </row>
    <row r="69" spans="1:34" x14ac:dyDescent="0.2">
      <c r="A69" s="6">
        <v>53</v>
      </c>
      <c r="B69" s="16">
        <v>10239</v>
      </c>
      <c r="C69" s="27" t="s">
        <v>144</v>
      </c>
      <c r="D69" s="29" t="s">
        <v>134</v>
      </c>
      <c r="E69" s="29" t="s">
        <v>134</v>
      </c>
      <c r="F69" s="29">
        <f t="shared" si="2"/>
        <v>0</v>
      </c>
      <c r="G69" s="29" t="s">
        <v>134</v>
      </c>
      <c r="H69" s="29" t="s">
        <v>134</v>
      </c>
      <c r="I69" s="29">
        <f t="shared" si="5"/>
        <v>0</v>
      </c>
      <c r="J69" s="29"/>
      <c r="K69" s="31"/>
      <c r="L69" s="29"/>
      <c r="M69" s="31"/>
      <c r="N69" s="32" t="s">
        <v>134</v>
      </c>
      <c r="O69" s="29">
        <v>252</v>
      </c>
      <c r="P69" s="31">
        <v>3250.8</v>
      </c>
      <c r="Q69" s="32" t="s">
        <v>141</v>
      </c>
      <c r="R69" s="29"/>
      <c r="S69" s="31"/>
      <c r="T69" s="32" t="s">
        <v>134</v>
      </c>
      <c r="U69" s="33"/>
      <c r="V69" s="34"/>
      <c r="W69" s="33">
        <v>233</v>
      </c>
      <c r="X69" s="34">
        <v>9711.4400000000023</v>
      </c>
      <c r="Y69" s="33">
        <v>1</v>
      </c>
      <c r="Z69" s="34">
        <v>41.68</v>
      </c>
      <c r="AA69" s="29">
        <v>12</v>
      </c>
      <c r="AB69" s="31">
        <v>268.08</v>
      </c>
      <c r="AC69" s="29"/>
      <c r="AD69" s="31"/>
      <c r="AE69" s="29"/>
      <c r="AF69" s="31"/>
      <c r="AG69" s="29"/>
      <c r="AH69" s="31"/>
    </row>
    <row r="70" spans="1:34" x14ac:dyDescent="0.2">
      <c r="A70" s="6">
        <v>54</v>
      </c>
      <c r="B70" s="16">
        <v>12595</v>
      </c>
      <c r="C70" s="27" t="s">
        <v>95</v>
      </c>
      <c r="D70" s="29">
        <v>917</v>
      </c>
      <c r="E70" s="29">
        <v>1597</v>
      </c>
      <c r="F70" s="29">
        <f t="shared" si="2"/>
        <v>2514</v>
      </c>
      <c r="G70" s="29">
        <f t="shared" si="3"/>
        <v>152.83333333333334</v>
      </c>
      <c r="H70" s="29">
        <f t="shared" si="4"/>
        <v>159.69999999999999</v>
      </c>
      <c r="I70" s="29">
        <f t="shared" si="5"/>
        <v>312.5333333333333</v>
      </c>
      <c r="J70" s="29">
        <v>794</v>
      </c>
      <c r="K70" s="31">
        <v>2548.7400000000011</v>
      </c>
      <c r="L70" s="29">
        <v>152</v>
      </c>
      <c r="M70" s="31">
        <v>1279.8399999999999</v>
      </c>
      <c r="N70" s="32">
        <f t="shared" si="6"/>
        <v>0.99454743729552886</v>
      </c>
      <c r="O70" s="29"/>
      <c r="P70" s="31"/>
      <c r="Q70" s="32"/>
      <c r="R70" s="29">
        <v>181</v>
      </c>
      <c r="S70" s="31">
        <v>1524.0199999999998</v>
      </c>
      <c r="T70" s="32">
        <f t="shared" si="7"/>
        <v>1.1333750782717595</v>
      </c>
      <c r="U70" s="33">
        <v>1</v>
      </c>
      <c r="V70" s="34">
        <v>8.42</v>
      </c>
      <c r="W70" s="33"/>
      <c r="X70" s="34"/>
      <c r="Y70" s="33"/>
      <c r="Z70" s="34"/>
      <c r="AA70" s="29"/>
      <c r="AB70" s="31"/>
      <c r="AC70" s="29"/>
      <c r="AD70" s="31"/>
      <c r="AE70" s="29"/>
      <c r="AF70" s="31"/>
      <c r="AG70" s="29"/>
      <c r="AH70" s="31"/>
    </row>
    <row r="71" spans="1:34" x14ac:dyDescent="0.2">
      <c r="A71" s="6">
        <v>55</v>
      </c>
      <c r="B71" s="16">
        <v>13055</v>
      </c>
      <c r="C71" s="27" t="s">
        <v>143</v>
      </c>
      <c r="D71" s="29" t="s">
        <v>134</v>
      </c>
      <c r="E71" s="29" t="s">
        <v>134</v>
      </c>
      <c r="F71" s="29" t="s">
        <v>134</v>
      </c>
      <c r="G71" s="29" t="s">
        <v>134</v>
      </c>
      <c r="H71" s="29" t="s">
        <v>134</v>
      </c>
      <c r="I71" s="29" t="s">
        <v>134</v>
      </c>
      <c r="J71" s="29"/>
      <c r="K71" s="31"/>
      <c r="L71" s="29"/>
      <c r="M71" s="31"/>
      <c r="N71" s="32"/>
      <c r="O71" s="29"/>
      <c r="P71" s="31"/>
      <c r="Q71" s="32"/>
      <c r="R71" s="29"/>
      <c r="S71" s="31"/>
      <c r="T71" s="32"/>
      <c r="U71" s="33"/>
      <c r="V71" s="34"/>
      <c r="W71" s="33"/>
      <c r="X71" s="34"/>
      <c r="Y71" s="33"/>
      <c r="Z71" s="34"/>
      <c r="AA71" s="29"/>
      <c r="AB71" s="31"/>
      <c r="AC71" s="29">
        <v>1</v>
      </c>
      <c r="AD71" s="31">
        <v>48.22</v>
      </c>
      <c r="AE71" s="29"/>
      <c r="AF71" s="31"/>
      <c r="AG71" s="29"/>
      <c r="AH71" s="31"/>
    </row>
    <row r="72" spans="1:34" x14ac:dyDescent="0.2">
      <c r="A72" s="6">
        <v>56</v>
      </c>
      <c r="B72" s="16">
        <v>13143</v>
      </c>
      <c r="C72" s="27" t="s">
        <v>96</v>
      </c>
      <c r="D72" s="29">
        <v>373</v>
      </c>
      <c r="E72" s="29">
        <v>1665</v>
      </c>
      <c r="F72" s="29">
        <f t="shared" si="2"/>
        <v>2038</v>
      </c>
      <c r="G72" s="29">
        <f t="shared" si="3"/>
        <v>62.166666666666664</v>
      </c>
      <c r="H72" s="29">
        <f t="shared" si="4"/>
        <v>166.5</v>
      </c>
      <c r="I72" s="29">
        <f t="shared" si="5"/>
        <v>228.66666666666666</v>
      </c>
      <c r="J72" s="29">
        <v>502</v>
      </c>
      <c r="K72" s="31">
        <v>1611.4200000000003</v>
      </c>
      <c r="L72" s="29">
        <v>48</v>
      </c>
      <c r="M72" s="31">
        <v>404.15999999999997</v>
      </c>
      <c r="N72" s="32">
        <f t="shared" si="6"/>
        <v>0.77211796246648801</v>
      </c>
      <c r="O72" s="29"/>
      <c r="P72" s="31"/>
      <c r="Q72" s="32"/>
      <c r="R72" s="29">
        <v>218</v>
      </c>
      <c r="S72" s="31">
        <v>1835.56</v>
      </c>
      <c r="T72" s="32">
        <f t="shared" si="7"/>
        <v>1.3093093093093093</v>
      </c>
      <c r="U72" s="33"/>
      <c r="V72" s="34"/>
      <c r="W72" s="33"/>
      <c r="X72" s="34"/>
      <c r="Y72" s="33"/>
      <c r="Z72" s="34"/>
      <c r="AA72" s="29"/>
      <c r="AB72" s="31"/>
      <c r="AC72" s="29"/>
      <c r="AD72" s="31"/>
      <c r="AE72" s="29"/>
      <c r="AF72" s="31"/>
      <c r="AG72" s="29"/>
      <c r="AH72" s="31"/>
    </row>
    <row r="73" spans="1:34" x14ac:dyDescent="0.2">
      <c r="A73" s="6">
        <v>57</v>
      </c>
      <c r="B73" s="16">
        <v>13236</v>
      </c>
      <c r="C73" s="27" t="s">
        <v>97</v>
      </c>
      <c r="D73" s="29">
        <v>68</v>
      </c>
      <c r="E73" s="29">
        <v>257</v>
      </c>
      <c r="F73" s="29">
        <f t="shared" si="2"/>
        <v>325</v>
      </c>
      <c r="G73" s="29">
        <f t="shared" si="3"/>
        <v>11.333333333333334</v>
      </c>
      <c r="H73" s="29">
        <f t="shared" si="4"/>
        <v>25.7</v>
      </c>
      <c r="I73" s="29">
        <f t="shared" si="5"/>
        <v>37.033333333333331</v>
      </c>
      <c r="J73" s="29">
        <v>22</v>
      </c>
      <c r="K73" s="31">
        <v>70.61999999999999</v>
      </c>
      <c r="L73" s="29"/>
      <c r="M73" s="31"/>
      <c r="N73" s="32">
        <f t="shared" si="6"/>
        <v>0</v>
      </c>
      <c r="O73" s="29"/>
      <c r="P73" s="31"/>
      <c r="Q73" s="32"/>
      <c r="R73" s="29">
        <v>12</v>
      </c>
      <c r="S73" s="31">
        <v>101.04</v>
      </c>
      <c r="T73" s="32">
        <f t="shared" si="7"/>
        <v>0.46692607003891051</v>
      </c>
      <c r="U73" s="33"/>
      <c r="V73" s="34"/>
      <c r="W73" s="33"/>
      <c r="X73" s="34"/>
      <c r="Y73" s="33"/>
      <c r="Z73" s="34"/>
      <c r="AA73" s="29"/>
      <c r="AB73" s="31"/>
      <c r="AC73" s="29"/>
      <c r="AD73" s="31"/>
      <c r="AE73" s="29"/>
      <c r="AF73" s="31"/>
      <c r="AG73" s="29"/>
      <c r="AH73" s="31"/>
    </row>
    <row r="74" spans="1:34" x14ac:dyDescent="0.2">
      <c r="A74" s="6">
        <v>58</v>
      </c>
      <c r="B74" s="16">
        <v>13475</v>
      </c>
      <c r="C74" s="27" t="s">
        <v>98</v>
      </c>
      <c r="D74" s="29">
        <v>329</v>
      </c>
      <c r="E74" s="29">
        <v>1390</v>
      </c>
      <c r="F74" s="29">
        <f t="shared" si="2"/>
        <v>1719</v>
      </c>
      <c r="G74" s="29">
        <f t="shared" si="3"/>
        <v>54.833333333333336</v>
      </c>
      <c r="H74" s="29">
        <f t="shared" si="4"/>
        <v>139</v>
      </c>
      <c r="I74" s="29">
        <f t="shared" si="5"/>
        <v>193.83333333333334</v>
      </c>
      <c r="J74" s="29">
        <v>194</v>
      </c>
      <c r="K74" s="31">
        <v>622.74</v>
      </c>
      <c r="L74" s="29">
        <v>32</v>
      </c>
      <c r="M74" s="31">
        <v>269.43999999999994</v>
      </c>
      <c r="N74" s="32">
        <f t="shared" si="6"/>
        <v>0.5835866261398176</v>
      </c>
      <c r="O74" s="29"/>
      <c r="P74" s="31"/>
      <c r="Q74" s="32"/>
      <c r="R74" s="29">
        <v>100</v>
      </c>
      <c r="S74" s="31">
        <v>842</v>
      </c>
      <c r="T74" s="32">
        <f t="shared" si="7"/>
        <v>0.71942446043165464</v>
      </c>
      <c r="U74" s="33">
        <v>2</v>
      </c>
      <c r="V74" s="34">
        <v>16.84</v>
      </c>
      <c r="W74" s="33"/>
      <c r="X74" s="34"/>
      <c r="Y74" s="33"/>
      <c r="Z74" s="34"/>
      <c r="AA74" s="29"/>
      <c r="AB74" s="31"/>
      <c r="AC74" s="29">
        <v>3</v>
      </c>
      <c r="AD74" s="31">
        <v>144.66</v>
      </c>
      <c r="AE74" s="29">
        <v>7</v>
      </c>
      <c r="AF74" s="31">
        <v>337.53999999999996</v>
      </c>
      <c r="AG74" s="29"/>
      <c r="AH74" s="31"/>
    </row>
    <row r="75" spans="1:34" x14ac:dyDescent="0.2">
      <c r="A75" s="6">
        <v>59</v>
      </c>
      <c r="B75" s="16">
        <v>13819</v>
      </c>
      <c r="C75" s="27" t="s">
        <v>99</v>
      </c>
      <c r="D75" s="29">
        <v>35</v>
      </c>
      <c r="E75" s="29">
        <v>69</v>
      </c>
      <c r="F75" s="29">
        <f t="shared" si="2"/>
        <v>104</v>
      </c>
      <c r="G75" s="29">
        <f t="shared" si="3"/>
        <v>5.833333333333333</v>
      </c>
      <c r="H75" s="29">
        <f t="shared" si="4"/>
        <v>6.9</v>
      </c>
      <c r="I75" s="29">
        <f t="shared" si="5"/>
        <v>12.733333333333334</v>
      </c>
      <c r="J75" s="29">
        <v>21</v>
      </c>
      <c r="K75" s="31">
        <v>67.41</v>
      </c>
      <c r="L75" s="29">
        <v>2</v>
      </c>
      <c r="M75" s="31">
        <v>16.84</v>
      </c>
      <c r="N75" s="32">
        <f t="shared" si="6"/>
        <v>0.34285714285714286</v>
      </c>
      <c r="O75" s="29"/>
      <c r="P75" s="31"/>
      <c r="Q75" s="32"/>
      <c r="R75" s="29"/>
      <c r="S75" s="31"/>
      <c r="T75" s="32">
        <f t="shared" si="7"/>
        <v>0</v>
      </c>
      <c r="U75" s="33"/>
      <c r="V75" s="34"/>
      <c r="W75" s="33"/>
      <c r="X75" s="34"/>
      <c r="Y75" s="33"/>
      <c r="Z75" s="34"/>
      <c r="AA75" s="29"/>
      <c r="AB75" s="31"/>
      <c r="AC75" s="29"/>
      <c r="AD75" s="31"/>
      <c r="AE75" s="29"/>
      <c r="AF75" s="31"/>
      <c r="AG75" s="29"/>
      <c r="AH75" s="31"/>
    </row>
    <row r="76" spans="1:34" x14ac:dyDescent="0.2">
      <c r="A76" s="6">
        <v>60</v>
      </c>
      <c r="B76" s="16">
        <v>14118</v>
      </c>
      <c r="C76" s="27" t="s">
        <v>100</v>
      </c>
      <c r="D76" s="29">
        <v>182</v>
      </c>
      <c r="E76" s="29">
        <v>649</v>
      </c>
      <c r="F76" s="29">
        <f t="shared" si="2"/>
        <v>831</v>
      </c>
      <c r="G76" s="29">
        <f t="shared" si="3"/>
        <v>30.333333333333332</v>
      </c>
      <c r="H76" s="29">
        <f t="shared" si="4"/>
        <v>64.900000000000006</v>
      </c>
      <c r="I76" s="29">
        <f t="shared" si="5"/>
        <v>95.233333333333334</v>
      </c>
      <c r="J76" s="29">
        <v>140</v>
      </c>
      <c r="K76" s="31">
        <v>449.40000000000003</v>
      </c>
      <c r="L76" s="29">
        <v>19</v>
      </c>
      <c r="M76" s="31">
        <v>159.97999999999999</v>
      </c>
      <c r="N76" s="32">
        <f t="shared" si="6"/>
        <v>0.62637362637362637</v>
      </c>
      <c r="O76" s="29"/>
      <c r="P76" s="31"/>
      <c r="Q76" s="32"/>
      <c r="R76" s="29">
        <v>80</v>
      </c>
      <c r="S76" s="31">
        <v>673.59999999999991</v>
      </c>
      <c r="T76" s="32">
        <f t="shared" si="7"/>
        <v>1.2326656394453004</v>
      </c>
      <c r="U76" s="33"/>
      <c r="V76" s="34"/>
      <c r="W76" s="33"/>
      <c r="X76" s="34"/>
      <c r="Y76" s="33"/>
      <c r="Z76" s="34"/>
      <c r="AA76" s="29"/>
      <c r="AB76" s="31"/>
      <c r="AC76" s="29"/>
      <c r="AD76" s="31"/>
      <c r="AE76" s="29"/>
      <c r="AF76" s="31"/>
      <c r="AG76" s="29"/>
      <c r="AH76" s="31"/>
    </row>
    <row r="77" spans="1:34" x14ac:dyDescent="0.2">
      <c r="A77" s="6">
        <v>61</v>
      </c>
      <c r="B77" s="16">
        <v>23450</v>
      </c>
      <c r="C77" s="27" t="s">
        <v>101</v>
      </c>
      <c r="D77" s="29">
        <v>388</v>
      </c>
      <c r="E77" s="29">
        <v>982</v>
      </c>
      <c r="F77" s="29">
        <f t="shared" si="2"/>
        <v>1370</v>
      </c>
      <c r="G77" s="29">
        <f t="shared" si="3"/>
        <v>64.666666666666671</v>
      </c>
      <c r="H77" s="29">
        <f t="shared" si="4"/>
        <v>98.2</v>
      </c>
      <c r="I77" s="29">
        <f t="shared" si="5"/>
        <v>162.86666666666667</v>
      </c>
      <c r="J77" s="29">
        <v>75</v>
      </c>
      <c r="K77" s="31">
        <v>240.75000000000003</v>
      </c>
      <c r="L77" s="29">
        <v>19</v>
      </c>
      <c r="M77" s="31">
        <v>159.97999999999999</v>
      </c>
      <c r="N77" s="32">
        <f t="shared" si="6"/>
        <v>0.29381443298969068</v>
      </c>
      <c r="O77" s="29"/>
      <c r="P77" s="31"/>
      <c r="Q77" s="32"/>
      <c r="R77" s="29">
        <v>50</v>
      </c>
      <c r="S77" s="31">
        <v>421</v>
      </c>
      <c r="T77" s="32">
        <f t="shared" si="7"/>
        <v>0.50916496945010181</v>
      </c>
      <c r="U77" s="33"/>
      <c r="V77" s="34"/>
      <c r="W77" s="33"/>
      <c r="X77" s="34"/>
      <c r="Y77" s="33"/>
      <c r="Z77" s="34"/>
      <c r="AA77" s="29"/>
      <c r="AB77" s="31"/>
      <c r="AC77" s="29"/>
      <c r="AD77" s="31"/>
      <c r="AE77" s="29"/>
      <c r="AF77" s="31"/>
      <c r="AG77" s="29"/>
      <c r="AH77" s="31"/>
    </row>
    <row r="78" spans="1:34" x14ac:dyDescent="0.2">
      <c r="A78" s="6">
        <v>62</v>
      </c>
      <c r="B78" s="16">
        <v>25630</v>
      </c>
      <c r="C78" s="27" t="s">
        <v>102</v>
      </c>
      <c r="D78" s="29">
        <v>506</v>
      </c>
      <c r="E78" s="29">
        <v>575</v>
      </c>
      <c r="F78" s="29">
        <f t="shared" si="2"/>
        <v>1081</v>
      </c>
      <c r="G78" s="29">
        <f t="shared" si="3"/>
        <v>84.333333333333329</v>
      </c>
      <c r="H78" s="29">
        <f t="shared" si="4"/>
        <v>57.5</v>
      </c>
      <c r="I78" s="29">
        <f t="shared" si="5"/>
        <v>141.83333333333331</v>
      </c>
      <c r="J78" s="29">
        <v>119</v>
      </c>
      <c r="K78" s="31">
        <v>381.99</v>
      </c>
      <c r="L78" s="29">
        <v>59</v>
      </c>
      <c r="M78" s="31">
        <v>496.78000000000003</v>
      </c>
      <c r="N78" s="32">
        <f t="shared" si="6"/>
        <v>0.69960474308300402</v>
      </c>
      <c r="O78" s="29"/>
      <c r="P78" s="31"/>
      <c r="Q78" s="32"/>
      <c r="R78" s="29">
        <v>54</v>
      </c>
      <c r="S78" s="31">
        <v>454.68</v>
      </c>
      <c r="T78" s="32">
        <f t="shared" si="7"/>
        <v>0.93913043478260871</v>
      </c>
      <c r="U78" s="33"/>
      <c r="V78" s="34"/>
      <c r="W78" s="33"/>
      <c r="X78" s="34"/>
      <c r="Y78" s="33"/>
      <c r="Z78" s="34"/>
      <c r="AA78" s="29"/>
      <c r="AB78" s="31"/>
      <c r="AC78" s="29"/>
      <c r="AD78" s="31"/>
      <c r="AE78" s="29"/>
      <c r="AF78" s="31"/>
      <c r="AG78" s="29"/>
      <c r="AH78" s="31"/>
    </row>
    <row r="79" spans="1:34" x14ac:dyDescent="0.2">
      <c r="A79" s="6">
        <v>63</v>
      </c>
      <c r="B79" s="16">
        <v>26590</v>
      </c>
      <c r="C79" s="27" t="s">
        <v>103</v>
      </c>
      <c r="D79" s="29">
        <v>563</v>
      </c>
      <c r="E79" s="29">
        <v>605</v>
      </c>
      <c r="F79" s="29">
        <f t="shared" si="2"/>
        <v>1168</v>
      </c>
      <c r="G79" s="29">
        <f t="shared" si="3"/>
        <v>93.833333333333329</v>
      </c>
      <c r="H79" s="29">
        <f t="shared" si="4"/>
        <v>60.5</v>
      </c>
      <c r="I79" s="29">
        <f t="shared" si="5"/>
        <v>154.33333333333331</v>
      </c>
      <c r="J79" s="29">
        <v>183</v>
      </c>
      <c r="K79" s="31">
        <v>587.42999999999995</v>
      </c>
      <c r="L79" s="29">
        <v>31</v>
      </c>
      <c r="M79" s="31">
        <v>261.02000000000004</v>
      </c>
      <c r="N79" s="32">
        <f t="shared" si="6"/>
        <v>0.33037300177619894</v>
      </c>
      <c r="O79" s="29"/>
      <c r="P79" s="31"/>
      <c r="Q79" s="32"/>
      <c r="R79" s="29">
        <v>36</v>
      </c>
      <c r="S79" s="31">
        <v>303.12</v>
      </c>
      <c r="T79" s="32">
        <f t="shared" si="7"/>
        <v>0.5950413223140496</v>
      </c>
      <c r="U79" s="33"/>
      <c r="V79" s="34"/>
      <c r="W79" s="33"/>
      <c r="X79" s="34"/>
      <c r="Y79" s="33"/>
      <c r="Z79" s="34"/>
      <c r="AA79" s="29"/>
      <c r="AB79" s="31"/>
      <c r="AC79" s="29"/>
      <c r="AD79" s="31"/>
      <c r="AE79" s="29"/>
      <c r="AF79" s="31"/>
      <c r="AG79" s="29"/>
      <c r="AH79" s="31"/>
    </row>
    <row r="80" spans="1:34" x14ac:dyDescent="0.2">
      <c r="A80" s="6">
        <v>64</v>
      </c>
      <c r="B80" s="16">
        <v>27692</v>
      </c>
      <c r="C80" s="27" t="s">
        <v>104</v>
      </c>
      <c r="D80" s="29">
        <v>459</v>
      </c>
      <c r="E80" s="29">
        <v>1533</v>
      </c>
      <c r="F80" s="29">
        <f t="shared" si="2"/>
        <v>1992</v>
      </c>
      <c r="G80" s="29">
        <f t="shared" si="3"/>
        <v>76.5</v>
      </c>
      <c r="H80" s="29">
        <f t="shared" si="4"/>
        <v>153.30000000000001</v>
      </c>
      <c r="I80" s="29">
        <f t="shared" si="5"/>
        <v>229.8</v>
      </c>
      <c r="J80" s="29">
        <v>211</v>
      </c>
      <c r="K80" s="31">
        <v>677.31</v>
      </c>
      <c r="L80" s="29">
        <v>37</v>
      </c>
      <c r="M80" s="31">
        <v>311.54000000000002</v>
      </c>
      <c r="N80" s="32">
        <f t="shared" si="6"/>
        <v>0.48366013071895425</v>
      </c>
      <c r="O80" s="29"/>
      <c r="P80" s="31"/>
      <c r="Q80" s="32"/>
      <c r="R80" s="29">
        <v>99</v>
      </c>
      <c r="S80" s="31">
        <v>833.58</v>
      </c>
      <c r="T80" s="32">
        <f t="shared" si="7"/>
        <v>0.64579256360078274</v>
      </c>
      <c r="U80" s="33"/>
      <c r="V80" s="34"/>
      <c r="W80" s="33"/>
      <c r="X80" s="34"/>
      <c r="Y80" s="33"/>
      <c r="Z80" s="34"/>
      <c r="AA80" s="29"/>
      <c r="AB80" s="31"/>
      <c r="AC80" s="29"/>
      <c r="AD80" s="31"/>
      <c r="AE80" s="29"/>
      <c r="AF80" s="31"/>
      <c r="AG80" s="29"/>
      <c r="AH80" s="31"/>
    </row>
    <row r="81" spans="1:34" x14ac:dyDescent="0.2">
      <c r="A81" s="6">
        <v>65</v>
      </c>
      <c r="B81" s="16">
        <v>28013</v>
      </c>
      <c r="C81" s="27" t="s">
        <v>105</v>
      </c>
      <c r="D81" s="29">
        <v>143</v>
      </c>
      <c r="E81" s="29">
        <v>591</v>
      </c>
      <c r="F81" s="29">
        <f t="shared" ref="F81:F114" si="8">SUM(D81:E81)</f>
        <v>734</v>
      </c>
      <c r="G81" s="29">
        <f t="shared" si="3"/>
        <v>23.833333333333332</v>
      </c>
      <c r="H81" s="29">
        <f t="shared" si="4"/>
        <v>59.1</v>
      </c>
      <c r="I81" s="29">
        <f t="shared" si="5"/>
        <v>82.933333333333337</v>
      </c>
      <c r="J81" s="29">
        <v>125</v>
      </c>
      <c r="K81" s="31">
        <v>401.25</v>
      </c>
      <c r="L81" s="29">
        <v>4</v>
      </c>
      <c r="M81" s="31">
        <v>33.68</v>
      </c>
      <c r="N81" s="32">
        <f t="shared" si="6"/>
        <v>0.16783216783216784</v>
      </c>
      <c r="O81" s="29"/>
      <c r="P81" s="31"/>
      <c r="Q81" s="32"/>
      <c r="R81" s="29">
        <v>22</v>
      </c>
      <c r="S81" s="31">
        <v>185.23999999999998</v>
      </c>
      <c r="T81" s="32">
        <f t="shared" si="7"/>
        <v>0.3722504230118443</v>
      </c>
      <c r="U81" s="33">
        <v>2</v>
      </c>
      <c r="V81" s="34">
        <v>16.84</v>
      </c>
      <c r="W81" s="33"/>
      <c r="X81" s="34"/>
      <c r="Y81" s="33"/>
      <c r="Z81" s="34"/>
      <c r="AA81" s="29"/>
      <c r="AB81" s="31"/>
      <c r="AC81" s="29"/>
      <c r="AD81" s="31"/>
      <c r="AE81" s="29"/>
      <c r="AF81" s="31"/>
      <c r="AG81" s="29"/>
      <c r="AH81" s="31"/>
    </row>
    <row r="82" spans="1:34" x14ac:dyDescent="0.2">
      <c r="A82" s="6">
        <v>66</v>
      </c>
      <c r="B82" s="16">
        <v>29031</v>
      </c>
      <c r="C82" s="27" t="s">
        <v>106</v>
      </c>
      <c r="D82" s="29">
        <v>49</v>
      </c>
      <c r="E82" s="29">
        <v>269</v>
      </c>
      <c r="F82" s="29">
        <f t="shared" si="8"/>
        <v>318</v>
      </c>
      <c r="G82" s="29">
        <f t="shared" si="3"/>
        <v>8.1666666666666661</v>
      </c>
      <c r="H82" s="29">
        <f t="shared" si="4"/>
        <v>26.9</v>
      </c>
      <c r="I82" s="29">
        <f t="shared" si="5"/>
        <v>35.066666666666663</v>
      </c>
      <c r="J82" s="29">
        <v>45</v>
      </c>
      <c r="K82" s="31">
        <v>144.44999999999999</v>
      </c>
      <c r="L82" s="29">
        <v>2</v>
      </c>
      <c r="M82" s="31">
        <v>16.84</v>
      </c>
      <c r="N82" s="32">
        <f t="shared" si="6"/>
        <v>0.24489795918367349</v>
      </c>
      <c r="O82" s="29"/>
      <c r="P82" s="31"/>
      <c r="Q82" s="32"/>
      <c r="R82" s="29">
        <v>25</v>
      </c>
      <c r="S82" s="31">
        <v>210.5</v>
      </c>
      <c r="T82" s="32">
        <f t="shared" si="7"/>
        <v>0.92936802973977695</v>
      </c>
      <c r="U82" s="33"/>
      <c r="V82" s="34"/>
      <c r="W82" s="33"/>
      <c r="X82" s="34"/>
      <c r="Y82" s="33"/>
      <c r="Z82" s="34"/>
      <c r="AA82" s="29"/>
      <c r="AB82" s="31"/>
      <c r="AC82" s="29"/>
      <c r="AD82" s="31"/>
      <c r="AE82" s="29"/>
      <c r="AF82" s="31"/>
      <c r="AG82" s="29"/>
      <c r="AH82" s="31"/>
    </row>
    <row r="83" spans="1:34" ht="25.5" x14ac:dyDescent="0.2">
      <c r="A83" s="6">
        <v>67</v>
      </c>
      <c r="B83" s="16">
        <v>30374</v>
      </c>
      <c r="C83" s="27" t="s">
        <v>107</v>
      </c>
      <c r="D83" s="29" t="s">
        <v>134</v>
      </c>
      <c r="E83" s="29" t="s">
        <v>134</v>
      </c>
      <c r="F83" s="29">
        <f t="shared" si="8"/>
        <v>0</v>
      </c>
      <c r="G83" s="29" t="s">
        <v>134</v>
      </c>
      <c r="H83" s="29" t="s">
        <v>134</v>
      </c>
      <c r="I83" s="29">
        <f t="shared" ref="I83:I114" si="9">SUM(G83:H83)</f>
        <v>0</v>
      </c>
      <c r="J83" s="29"/>
      <c r="K83" s="31"/>
      <c r="L83" s="29"/>
      <c r="M83" s="31"/>
      <c r="N83" s="32" t="s">
        <v>134</v>
      </c>
      <c r="O83" s="29"/>
      <c r="P83" s="31"/>
      <c r="Q83" s="32"/>
      <c r="R83" s="29"/>
      <c r="S83" s="31"/>
      <c r="T83" s="32" t="s">
        <v>134</v>
      </c>
      <c r="U83" s="33"/>
      <c r="V83" s="34"/>
      <c r="W83" s="33"/>
      <c r="X83" s="34"/>
      <c r="Y83" s="33"/>
      <c r="Z83" s="34"/>
      <c r="AA83" s="29"/>
      <c r="AB83" s="31"/>
      <c r="AC83" s="29"/>
      <c r="AD83" s="31"/>
      <c r="AE83" s="29"/>
      <c r="AF83" s="31"/>
      <c r="AG83" s="29"/>
      <c r="AH83" s="31"/>
    </row>
    <row r="84" spans="1:34" x14ac:dyDescent="0.2">
      <c r="A84" s="6">
        <v>68</v>
      </c>
      <c r="B84" s="16">
        <v>30576</v>
      </c>
      <c r="C84" s="27" t="s">
        <v>108</v>
      </c>
      <c r="D84" s="29">
        <v>496</v>
      </c>
      <c r="E84" s="29">
        <v>540</v>
      </c>
      <c r="F84" s="29">
        <f t="shared" si="8"/>
        <v>1036</v>
      </c>
      <c r="G84" s="29">
        <f t="shared" ref="G84:G114" si="10">+(D84/3)/2</f>
        <v>82.666666666666671</v>
      </c>
      <c r="H84" s="29">
        <f t="shared" ref="H84:H114" si="11">(E84/5)/2</f>
        <v>54</v>
      </c>
      <c r="I84" s="29">
        <f t="shared" si="9"/>
        <v>136.66666666666669</v>
      </c>
      <c r="J84" s="29">
        <v>72</v>
      </c>
      <c r="K84" s="31">
        <v>231.11999999999998</v>
      </c>
      <c r="L84" s="29">
        <v>18</v>
      </c>
      <c r="M84" s="31">
        <v>151.56</v>
      </c>
      <c r="N84" s="32">
        <f t="shared" ref="N84:N114" si="12">+L84/G84</f>
        <v>0.21774193548387097</v>
      </c>
      <c r="O84" s="29"/>
      <c r="P84" s="31"/>
      <c r="Q84" s="32"/>
      <c r="R84" s="29">
        <v>10</v>
      </c>
      <c r="S84" s="31">
        <v>84.2</v>
      </c>
      <c r="T84" s="32">
        <f t="shared" ref="T84:T114" si="13">+R84/H84</f>
        <v>0.18518518518518517</v>
      </c>
      <c r="U84" s="33"/>
      <c r="V84" s="34"/>
      <c r="W84" s="33"/>
      <c r="X84" s="34"/>
      <c r="Y84" s="33"/>
      <c r="Z84" s="34"/>
      <c r="AA84" s="29"/>
      <c r="AB84" s="31"/>
      <c r="AC84" s="29"/>
      <c r="AD84" s="31"/>
      <c r="AE84" s="29"/>
      <c r="AF84" s="31"/>
      <c r="AG84" s="29"/>
      <c r="AH84" s="31"/>
    </row>
    <row r="85" spans="1:34" ht="25.5" x14ac:dyDescent="0.2">
      <c r="A85" s="6">
        <v>69</v>
      </c>
      <c r="B85" s="16">
        <v>30985</v>
      </c>
      <c r="C85" s="27" t="s">
        <v>109</v>
      </c>
      <c r="D85" s="29">
        <v>54</v>
      </c>
      <c r="E85" s="29">
        <v>218</v>
      </c>
      <c r="F85" s="29">
        <f t="shared" si="8"/>
        <v>272</v>
      </c>
      <c r="G85" s="29">
        <f t="shared" si="10"/>
        <v>9</v>
      </c>
      <c r="H85" s="29">
        <f t="shared" si="11"/>
        <v>21.8</v>
      </c>
      <c r="I85" s="29">
        <f t="shared" si="9"/>
        <v>30.8</v>
      </c>
      <c r="J85" s="29">
        <v>20</v>
      </c>
      <c r="K85" s="31">
        <v>64.2</v>
      </c>
      <c r="L85" s="29">
        <v>4</v>
      </c>
      <c r="M85" s="31">
        <v>33.68</v>
      </c>
      <c r="N85" s="32">
        <f t="shared" si="12"/>
        <v>0.44444444444444442</v>
      </c>
      <c r="O85" s="29"/>
      <c r="P85" s="31"/>
      <c r="Q85" s="32"/>
      <c r="R85" s="29">
        <v>13</v>
      </c>
      <c r="S85" s="31">
        <v>109.46</v>
      </c>
      <c r="T85" s="32">
        <f t="shared" si="13"/>
        <v>0.59633027522935778</v>
      </c>
      <c r="U85" s="33"/>
      <c r="V85" s="34"/>
      <c r="W85" s="33"/>
      <c r="X85" s="34"/>
      <c r="Y85" s="33"/>
      <c r="Z85" s="34"/>
      <c r="AA85" s="29"/>
      <c r="AB85" s="31"/>
      <c r="AC85" s="29"/>
      <c r="AD85" s="31"/>
      <c r="AE85" s="29"/>
      <c r="AF85" s="31"/>
      <c r="AG85" s="29"/>
      <c r="AH85" s="31"/>
    </row>
    <row r="86" spans="1:34" x14ac:dyDescent="0.2">
      <c r="A86" s="6">
        <v>70</v>
      </c>
      <c r="B86" s="16">
        <v>32062</v>
      </c>
      <c r="C86" s="27" t="s">
        <v>110</v>
      </c>
      <c r="D86" s="29">
        <v>172</v>
      </c>
      <c r="E86" s="29">
        <v>534</v>
      </c>
      <c r="F86" s="29">
        <f t="shared" si="8"/>
        <v>706</v>
      </c>
      <c r="G86" s="29">
        <f t="shared" si="10"/>
        <v>28.666666666666668</v>
      </c>
      <c r="H86" s="29">
        <f t="shared" si="11"/>
        <v>53.4</v>
      </c>
      <c r="I86" s="29">
        <f t="shared" si="9"/>
        <v>82.066666666666663</v>
      </c>
      <c r="J86" s="29">
        <v>208</v>
      </c>
      <c r="K86" s="31">
        <v>667.68000000000006</v>
      </c>
      <c r="L86" s="29">
        <v>18</v>
      </c>
      <c r="M86" s="31">
        <v>151.56</v>
      </c>
      <c r="N86" s="32">
        <f t="shared" si="12"/>
        <v>0.62790697674418605</v>
      </c>
      <c r="O86" s="29"/>
      <c r="P86" s="31"/>
      <c r="Q86" s="32"/>
      <c r="R86" s="29">
        <v>30</v>
      </c>
      <c r="S86" s="31">
        <v>252.6</v>
      </c>
      <c r="T86" s="32">
        <f t="shared" si="13"/>
        <v>0.5617977528089888</v>
      </c>
      <c r="U86" s="33">
        <v>1</v>
      </c>
      <c r="V86" s="34">
        <v>8.42</v>
      </c>
      <c r="W86" s="33"/>
      <c r="X86" s="34"/>
      <c r="Y86" s="33"/>
      <c r="Z86" s="34"/>
      <c r="AA86" s="29"/>
      <c r="AB86" s="31"/>
      <c r="AC86" s="29"/>
      <c r="AD86" s="31"/>
      <c r="AE86" s="29"/>
      <c r="AF86" s="31"/>
      <c r="AG86" s="29"/>
      <c r="AH86" s="31"/>
    </row>
    <row r="87" spans="1:34" x14ac:dyDescent="0.2">
      <c r="A87" s="6">
        <v>71</v>
      </c>
      <c r="B87" s="16">
        <v>32184</v>
      </c>
      <c r="C87" s="27" t="s">
        <v>111</v>
      </c>
      <c r="D87" s="29">
        <v>247</v>
      </c>
      <c r="E87" s="29">
        <v>779</v>
      </c>
      <c r="F87" s="29">
        <f t="shared" si="8"/>
        <v>1026</v>
      </c>
      <c r="G87" s="29">
        <f t="shared" si="10"/>
        <v>41.166666666666664</v>
      </c>
      <c r="H87" s="29">
        <f t="shared" si="11"/>
        <v>77.900000000000006</v>
      </c>
      <c r="I87" s="29">
        <f t="shared" si="9"/>
        <v>119.06666666666666</v>
      </c>
      <c r="J87" s="29">
        <v>369</v>
      </c>
      <c r="K87" s="31">
        <v>1184.49</v>
      </c>
      <c r="L87" s="29">
        <v>33</v>
      </c>
      <c r="M87" s="31">
        <v>277.86</v>
      </c>
      <c r="N87" s="32">
        <f t="shared" si="12"/>
        <v>0.80161943319838058</v>
      </c>
      <c r="O87" s="29"/>
      <c r="P87" s="31"/>
      <c r="Q87" s="32"/>
      <c r="R87" s="29">
        <v>101</v>
      </c>
      <c r="S87" s="31">
        <v>850.42000000000007</v>
      </c>
      <c r="T87" s="32">
        <f t="shared" si="13"/>
        <v>1.2965340179717586</v>
      </c>
      <c r="U87" s="33"/>
      <c r="V87" s="34"/>
      <c r="W87" s="33"/>
      <c r="X87" s="34"/>
      <c r="Y87" s="33"/>
      <c r="Z87" s="34"/>
      <c r="AA87" s="29"/>
      <c r="AB87" s="31"/>
      <c r="AC87" s="29"/>
      <c r="AD87" s="31"/>
      <c r="AE87" s="29"/>
      <c r="AF87" s="31"/>
      <c r="AG87" s="29"/>
      <c r="AH87" s="31"/>
    </row>
    <row r="88" spans="1:34" x14ac:dyDescent="0.2">
      <c r="A88" s="6">
        <v>72</v>
      </c>
      <c r="B88" s="16">
        <v>37908</v>
      </c>
      <c r="C88" s="27" t="s">
        <v>112</v>
      </c>
      <c r="D88" s="29">
        <v>9925</v>
      </c>
      <c r="E88" s="29">
        <v>20484</v>
      </c>
      <c r="F88" s="29">
        <f t="shared" si="8"/>
        <v>30409</v>
      </c>
      <c r="G88" s="29">
        <f t="shared" si="10"/>
        <v>1654.1666666666667</v>
      </c>
      <c r="H88" s="29">
        <f t="shared" si="11"/>
        <v>2048.4</v>
      </c>
      <c r="I88" s="29">
        <f t="shared" si="9"/>
        <v>3702.5666666666666</v>
      </c>
      <c r="J88" s="29">
        <v>6630</v>
      </c>
      <c r="K88" s="31">
        <v>21282.300000000003</v>
      </c>
      <c r="L88" s="29">
        <v>876</v>
      </c>
      <c r="M88" s="31">
        <v>7375.9200000000046</v>
      </c>
      <c r="N88" s="32">
        <f t="shared" si="12"/>
        <v>0.52957178841309827</v>
      </c>
      <c r="O88" s="29">
        <v>2143</v>
      </c>
      <c r="P88" s="31">
        <v>27644.700000000004</v>
      </c>
      <c r="Q88" s="32" t="s">
        <v>141</v>
      </c>
      <c r="R88" s="29">
        <v>1627</v>
      </c>
      <c r="S88" s="31">
        <v>13699.340000000027</v>
      </c>
      <c r="T88" s="32">
        <f t="shared" si="13"/>
        <v>0.79427846123803936</v>
      </c>
      <c r="U88" s="33">
        <v>12</v>
      </c>
      <c r="V88" s="34">
        <v>101.04</v>
      </c>
      <c r="W88" s="33">
        <v>4590</v>
      </c>
      <c r="X88" s="34">
        <v>191311.19999999998</v>
      </c>
      <c r="Y88" s="33">
        <v>93</v>
      </c>
      <c r="Z88" s="34">
        <v>3876.24</v>
      </c>
      <c r="AA88" s="29">
        <v>475</v>
      </c>
      <c r="AB88" s="31">
        <v>10611.500000000004</v>
      </c>
      <c r="AC88" s="29">
        <v>8</v>
      </c>
      <c r="AD88" s="31">
        <v>385.76</v>
      </c>
      <c r="AE88" s="29">
        <v>12</v>
      </c>
      <c r="AF88" s="31">
        <v>578.6400000000001</v>
      </c>
      <c r="AG88" s="29"/>
      <c r="AH88" s="31"/>
    </row>
    <row r="89" spans="1:34" x14ac:dyDescent="0.2">
      <c r="A89" s="6">
        <v>73</v>
      </c>
      <c r="B89" s="16">
        <v>48060</v>
      </c>
      <c r="C89" s="27" t="s">
        <v>113</v>
      </c>
      <c r="D89" s="29">
        <v>0</v>
      </c>
      <c r="E89" s="29">
        <v>0</v>
      </c>
      <c r="F89" s="29">
        <f t="shared" si="8"/>
        <v>0</v>
      </c>
      <c r="G89" s="29">
        <f t="shared" si="10"/>
        <v>0</v>
      </c>
      <c r="H89" s="29">
        <f t="shared" si="11"/>
        <v>0</v>
      </c>
      <c r="I89" s="29">
        <f t="shared" si="9"/>
        <v>0</v>
      </c>
      <c r="J89" s="29"/>
      <c r="K89" s="31"/>
      <c r="L89" s="29"/>
      <c r="M89" s="31"/>
      <c r="N89" s="32" t="s">
        <v>134</v>
      </c>
      <c r="O89" s="29"/>
      <c r="P89" s="31"/>
      <c r="Q89" s="32"/>
      <c r="R89" s="29"/>
      <c r="S89" s="31"/>
      <c r="T89" s="32" t="s">
        <v>134</v>
      </c>
      <c r="U89" s="33"/>
      <c r="V89" s="34"/>
      <c r="W89" s="33"/>
      <c r="X89" s="34"/>
      <c r="Y89" s="33"/>
      <c r="Z89" s="34"/>
      <c r="AA89" s="29"/>
      <c r="AB89" s="31"/>
      <c r="AC89" s="29"/>
      <c r="AD89" s="31"/>
      <c r="AE89" s="29"/>
      <c r="AF89" s="31"/>
      <c r="AG89" s="29"/>
      <c r="AH89" s="31"/>
    </row>
    <row r="90" spans="1:34" x14ac:dyDescent="0.2">
      <c r="A90" s="6">
        <v>74</v>
      </c>
      <c r="B90" s="16">
        <v>48817</v>
      </c>
      <c r="C90" s="27" t="s">
        <v>114</v>
      </c>
      <c r="D90" s="29">
        <v>158</v>
      </c>
      <c r="E90" s="29">
        <v>275</v>
      </c>
      <c r="F90" s="29">
        <f t="shared" si="8"/>
        <v>433</v>
      </c>
      <c r="G90" s="29">
        <f t="shared" si="10"/>
        <v>26.333333333333332</v>
      </c>
      <c r="H90" s="29">
        <f t="shared" si="11"/>
        <v>27.5</v>
      </c>
      <c r="I90" s="29">
        <f t="shared" si="9"/>
        <v>53.833333333333329</v>
      </c>
      <c r="J90" s="29">
        <v>171</v>
      </c>
      <c r="K90" s="31">
        <v>548.91</v>
      </c>
      <c r="L90" s="29">
        <v>18</v>
      </c>
      <c r="M90" s="31">
        <v>151.56</v>
      </c>
      <c r="N90" s="32">
        <f t="shared" si="12"/>
        <v>0.68354430379746833</v>
      </c>
      <c r="O90" s="29"/>
      <c r="P90" s="31"/>
      <c r="Q90" s="32"/>
      <c r="R90" s="29">
        <v>35</v>
      </c>
      <c r="S90" s="31">
        <v>294.7</v>
      </c>
      <c r="T90" s="32">
        <f t="shared" si="13"/>
        <v>1.2727272727272727</v>
      </c>
      <c r="U90" s="33"/>
      <c r="V90" s="34"/>
      <c r="W90" s="33"/>
      <c r="X90" s="34"/>
      <c r="Y90" s="33"/>
      <c r="Z90" s="34"/>
      <c r="AA90" s="29"/>
      <c r="AB90" s="31"/>
      <c r="AC90" s="29"/>
      <c r="AD90" s="31"/>
      <c r="AE90" s="29"/>
      <c r="AF90" s="31"/>
      <c r="AG90" s="29"/>
      <c r="AH90" s="31"/>
    </row>
    <row r="91" spans="1:34" x14ac:dyDescent="0.2">
      <c r="A91" s="6">
        <v>75</v>
      </c>
      <c r="B91" s="16">
        <v>48918</v>
      </c>
      <c r="C91" s="27" t="s">
        <v>115</v>
      </c>
      <c r="D91" s="29">
        <v>0</v>
      </c>
      <c r="E91" s="29">
        <v>4</v>
      </c>
      <c r="F91" s="29">
        <f t="shared" si="8"/>
        <v>4</v>
      </c>
      <c r="G91" s="29">
        <f t="shared" si="10"/>
        <v>0</v>
      </c>
      <c r="H91" s="29">
        <f t="shared" si="11"/>
        <v>0.4</v>
      </c>
      <c r="I91" s="29">
        <f t="shared" si="9"/>
        <v>0.4</v>
      </c>
      <c r="J91" s="29"/>
      <c r="K91" s="31"/>
      <c r="L91" s="29"/>
      <c r="M91" s="31"/>
      <c r="N91" s="32" t="s">
        <v>134</v>
      </c>
      <c r="O91" s="29"/>
      <c r="P91" s="31"/>
      <c r="Q91" s="32"/>
      <c r="R91" s="29"/>
      <c r="S91" s="31"/>
      <c r="T91" s="32">
        <f t="shared" si="13"/>
        <v>0</v>
      </c>
      <c r="U91" s="33"/>
      <c r="V91" s="34"/>
      <c r="W91" s="33"/>
      <c r="X91" s="34"/>
      <c r="Y91" s="33"/>
      <c r="Z91" s="34"/>
      <c r="AA91" s="29"/>
      <c r="AB91" s="31"/>
      <c r="AC91" s="29"/>
      <c r="AD91" s="31"/>
      <c r="AE91" s="29"/>
      <c r="AF91" s="31"/>
      <c r="AG91" s="29"/>
      <c r="AH91" s="31"/>
    </row>
    <row r="92" spans="1:34" x14ac:dyDescent="0.2">
      <c r="A92" s="6">
        <v>76</v>
      </c>
      <c r="B92" s="16">
        <v>49180</v>
      </c>
      <c r="C92" s="27" t="s">
        <v>116</v>
      </c>
      <c r="D92" s="29">
        <v>90</v>
      </c>
      <c r="E92" s="29">
        <v>309</v>
      </c>
      <c r="F92" s="29">
        <f t="shared" si="8"/>
        <v>399</v>
      </c>
      <c r="G92" s="29">
        <f t="shared" si="10"/>
        <v>15</v>
      </c>
      <c r="H92" s="29">
        <f t="shared" si="11"/>
        <v>30.9</v>
      </c>
      <c r="I92" s="29">
        <f t="shared" si="9"/>
        <v>45.9</v>
      </c>
      <c r="J92" s="29">
        <v>67</v>
      </c>
      <c r="K92" s="31">
        <v>215.07000000000002</v>
      </c>
      <c r="L92" s="29">
        <v>6</v>
      </c>
      <c r="M92" s="31">
        <v>50.519999999999996</v>
      </c>
      <c r="N92" s="32">
        <f t="shared" si="12"/>
        <v>0.4</v>
      </c>
      <c r="O92" s="29"/>
      <c r="P92" s="31"/>
      <c r="Q92" s="32"/>
      <c r="R92" s="29">
        <v>15</v>
      </c>
      <c r="S92" s="31">
        <v>126.30000000000001</v>
      </c>
      <c r="T92" s="32">
        <f t="shared" si="13"/>
        <v>0.4854368932038835</v>
      </c>
      <c r="U92" s="33"/>
      <c r="V92" s="34"/>
      <c r="W92" s="33"/>
      <c r="X92" s="34"/>
      <c r="Y92" s="33"/>
      <c r="Z92" s="34"/>
      <c r="AA92" s="29"/>
      <c r="AB92" s="31"/>
      <c r="AC92" s="29"/>
      <c r="AD92" s="31"/>
      <c r="AE92" s="29"/>
      <c r="AF92" s="31"/>
      <c r="AG92" s="29"/>
      <c r="AH92" s="31"/>
    </row>
    <row r="93" spans="1:34" ht="25.5" x14ac:dyDescent="0.2">
      <c r="A93" s="6">
        <v>77</v>
      </c>
      <c r="B93" s="16">
        <v>50484</v>
      </c>
      <c r="C93" s="27" t="s">
        <v>117</v>
      </c>
      <c r="D93" s="29">
        <v>527</v>
      </c>
      <c r="E93" s="29">
        <v>2590</v>
      </c>
      <c r="F93" s="29">
        <f t="shared" si="8"/>
        <v>3117</v>
      </c>
      <c r="G93" s="29">
        <f t="shared" si="10"/>
        <v>87.833333333333329</v>
      </c>
      <c r="H93" s="29">
        <f t="shared" si="11"/>
        <v>259</v>
      </c>
      <c r="I93" s="29">
        <f t="shared" si="9"/>
        <v>346.83333333333331</v>
      </c>
      <c r="J93" s="29">
        <v>830</v>
      </c>
      <c r="K93" s="31">
        <v>2664.2999999999997</v>
      </c>
      <c r="L93" s="29">
        <v>77</v>
      </c>
      <c r="M93" s="31">
        <v>648.34</v>
      </c>
      <c r="N93" s="32">
        <f t="shared" si="12"/>
        <v>0.87666034155597727</v>
      </c>
      <c r="O93" s="29"/>
      <c r="P93" s="31"/>
      <c r="Q93" s="32"/>
      <c r="R93" s="29">
        <v>200</v>
      </c>
      <c r="S93" s="31">
        <v>1683.9999999999991</v>
      </c>
      <c r="T93" s="32">
        <f t="shared" si="13"/>
        <v>0.77220077220077221</v>
      </c>
      <c r="U93" s="33">
        <v>8</v>
      </c>
      <c r="V93" s="34">
        <v>67.36</v>
      </c>
      <c r="W93" s="33"/>
      <c r="X93" s="34"/>
      <c r="Y93" s="33"/>
      <c r="Z93" s="34"/>
      <c r="AA93" s="29"/>
      <c r="AB93" s="31"/>
      <c r="AC93" s="29"/>
      <c r="AD93" s="31"/>
      <c r="AE93" s="29"/>
      <c r="AF93" s="31"/>
      <c r="AG93" s="29"/>
      <c r="AH93" s="31"/>
    </row>
    <row r="94" spans="1:34" x14ac:dyDescent="0.2">
      <c r="A94" s="6">
        <v>78</v>
      </c>
      <c r="B94" s="16">
        <v>51293</v>
      </c>
      <c r="C94" s="27" t="s">
        <v>118</v>
      </c>
      <c r="D94" s="29">
        <v>26</v>
      </c>
      <c r="E94" s="29">
        <v>17</v>
      </c>
      <c r="F94" s="29">
        <f t="shared" si="8"/>
        <v>43</v>
      </c>
      <c r="G94" s="29">
        <f t="shared" si="10"/>
        <v>4.333333333333333</v>
      </c>
      <c r="H94" s="29">
        <f t="shared" si="11"/>
        <v>1.7</v>
      </c>
      <c r="I94" s="29">
        <f t="shared" si="9"/>
        <v>6.0333333333333332</v>
      </c>
      <c r="J94" s="29">
        <v>8</v>
      </c>
      <c r="K94" s="31">
        <v>25.68</v>
      </c>
      <c r="L94" s="29"/>
      <c r="M94" s="31"/>
      <c r="N94" s="32">
        <f t="shared" si="12"/>
        <v>0</v>
      </c>
      <c r="O94" s="29"/>
      <c r="P94" s="31"/>
      <c r="Q94" s="32"/>
      <c r="R94" s="29"/>
      <c r="S94" s="31"/>
      <c r="T94" s="32">
        <f t="shared" si="13"/>
        <v>0</v>
      </c>
      <c r="U94" s="33"/>
      <c r="V94" s="34"/>
      <c r="W94" s="33"/>
      <c r="X94" s="34"/>
      <c r="Y94" s="33"/>
      <c r="Z94" s="34"/>
      <c r="AA94" s="29"/>
      <c r="AB94" s="31"/>
      <c r="AC94" s="29"/>
      <c r="AD94" s="31"/>
      <c r="AE94" s="29"/>
      <c r="AF94" s="31"/>
      <c r="AG94" s="29"/>
      <c r="AH94" s="31"/>
    </row>
    <row r="95" spans="1:34" x14ac:dyDescent="0.2">
      <c r="A95" s="6">
        <v>79</v>
      </c>
      <c r="B95" s="16">
        <v>52377</v>
      </c>
      <c r="C95" s="27" t="s">
        <v>119</v>
      </c>
      <c r="D95" s="29">
        <v>526</v>
      </c>
      <c r="E95" s="29">
        <v>1012</v>
      </c>
      <c r="F95" s="29">
        <f t="shared" si="8"/>
        <v>1538</v>
      </c>
      <c r="G95" s="29">
        <f t="shared" si="10"/>
        <v>87.666666666666671</v>
      </c>
      <c r="H95" s="29">
        <f t="shared" si="11"/>
        <v>101.2</v>
      </c>
      <c r="I95" s="29">
        <f t="shared" si="9"/>
        <v>188.86666666666667</v>
      </c>
      <c r="J95" s="29">
        <v>433</v>
      </c>
      <c r="K95" s="31">
        <v>1389.93</v>
      </c>
      <c r="L95" s="29">
        <v>100</v>
      </c>
      <c r="M95" s="31">
        <v>842</v>
      </c>
      <c r="N95" s="32">
        <f t="shared" si="12"/>
        <v>1.1406844106463878</v>
      </c>
      <c r="O95" s="29"/>
      <c r="P95" s="31"/>
      <c r="Q95" s="32"/>
      <c r="R95" s="29">
        <v>140</v>
      </c>
      <c r="S95" s="31">
        <v>1178.7999999999995</v>
      </c>
      <c r="T95" s="32">
        <f t="shared" si="13"/>
        <v>1.383399209486166</v>
      </c>
      <c r="U95" s="33">
        <v>1</v>
      </c>
      <c r="V95" s="34">
        <v>8.42</v>
      </c>
      <c r="W95" s="33"/>
      <c r="X95" s="34"/>
      <c r="Y95" s="33"/>
      <c r="Z95" s="34"/>
      <c r="AA95" s="29"/>
      <c r="AB95" s="31"/>
      <c r="AC95" s="29"/>
      <c r="AD95" s="31"/>
      <c r="AE95" s="29"/>
      <c r="AF95" s="31"/>
      <c r="AG95" s="29"/>
      <c r="AH95" s="31"/>
    </row>
    <row r="96" spans="1:34" x14ac:dyDescent="0.2">
      <c r="A96" s="6">
        <v>80</v>
      </c>
      <c r="B96" s="16">
        <v>53396</v>
      </c>
      <c r="C96" s="27" t="s">
        <v>120</v>
      </c>
      <c r="D96" s="29">
        <v>272</v>
      </c>
      <c r="E96" s="29">
        <v>712</v>
      </c>
      <c r="F96" s="29">
        <f t="shared" si="8"/>
        <v>984</v>
      </c>
      <c r="G96" s="29">
        <f t="shared" si="10"/>
        <v>45.333333333333336</v>
      </c>
      <c r="H96" s="29">
        <f t="shared" si="11"/>
        <v>71.2</v>
      </c>
      <c r="I96" s="29">
        <f t="shared" si="9"/>
        <v>116.53333333333333</v>
      </c>
      <c r="J96" s="29">
        <v>111</v>
      </c>
      <c r="K96" s="31">
        <v>356.30999999999995</v>
      </c>
      <c r="L96" s="29">
        <v>12</v>
      </c>
      <c r="M96" s="31">
        <v>101.04</v>
      </c>
      <c r="N96" s="32">
        <f t="shared" si="12"/>
        <v>0.26470588235294118</v>
      </c>
      <c r="O96" s="29"/>
      <c r="P96" s="31"/>
      <c r="Q96" s="32"/>
      <c r="R96" s="29">
        <v>52</v>
      </c>
      <c r="S96" s="31">
        <v>437.84</v>
      </c>
      <c r="T96" s="32">
        <f t="shared" si="13"/>
        <v>0.7303370786516854</v>
      </c>
      <c r="U96" s="33"/>
      <c r="V96" s="34"/>
      <c r="W96" s="33"/>
      <c r="X96" s="34"/>
      <c r="Y96" s="33"/>
      <c r="Z96" s="34"/>
      <c r="AA96" s="29"/>
      <c r="AB96" s="31"/>
      <c r="AC96" s="29"/>
      <c r="AD96" s="31"/>
      <c r="AE96" s="29"/>
      <c r="AF96" s="31"/>
      <c r="AG96" s="29"/>
      <c r="AH96" s="31"/>
    </row>
    <row r="97" spans="1:34" x14ac:dyDescent="0.2">
      <c r="A97" s="6">
        <v>81</v>
      </c>
      <c r="B97" s="16">
        <v>53914</v>
      </c>
      <c r="C97" s="27" t="s">
        <v>121</v>
      </c>
      <c r="D97" s="29">
        <v>5</v>
      </c>
      <c r="E97" s="29">
        <v>23</v>
      </c>
      <c r="F97" s="29">
        <f t="shared" si="8"/>
        <v>28</v>
      </c>
      <c r="G97" s="29">
        <f t="shared" si="10"/>
        <v>0.83333333333333337</v>
      </c>
      <c r="H97" s="29">
        <f t="shared" si="11"/>
        <v>2.2999999999999998</v>
      </c>
      <c r="I97" s="29">
        <f t="shared" si="9"/>
        <v>3.1333333333333333</v>
      </c>
      <c r="J97" s="29">
        <v>4</v>
      </c>
      <c r="K97" s="31">
        <v>12.84</v>
      </c>
      <c r="L97" s="29"/>
      <c r="M97" s="31"/>
      <c r="N97" s="32">
        <f t="shared" si="12"/>
        <v>0</v>
      </c>
      <c r="O97" s="29"/>
      <c r="P97" s="31"/>
      <c r="Q97" s="32"/>
      <c r="R97" s="29"/>
      <c r="S97" s="31"/>
      <c r="T97" s="32">
        <f t="shared" si="13"/>
        <v>0</v>
      </c>
      <c r="U97" s="33"/>
      <c r="V97" s="34"/>
      <c r="W97" s="33"/>
      <c r="X97" s="34"/>
      <c r="Y97" s="33"/>
      <c r="Z97" s="34"/>
      <c r="AA97" s="29"/>
      <c r="AB97" s="31"/>
      <c r="AC97" s="29"/>
      <c r="AD97" s="31"/>
      <c r="AE97" s="29"/>
      <c r="AF97" s="31"/>
      <c r="AG97" s="29"/>
      <c r="AH97" s="31"/>
    </row>
    <row r="98" spans="1:34" x14ac:dyDescent="0.2">
      <c r="A98" s="6">
        <v>82</v>
      </c>
      <c r="B98" s="16">
        <v>53975</v>
      </c>
      <c r="C98" s="27" t="s">
        <v>122</v>
      </c>
      <c r="D98" s="29">
        <v>40</v>
      </c>
      <c r="E98" s="29">
        <v>202</v>
      </c>
      <c r="F98" s="29">
        <f t="shared" si="8"/>
        <v>242</v>
      </c>
      <c r="G98" s="29">
        <f t="shared" si="10"/>
        <v>6.666666666666667</v>
      </c>
      <c r="H98" s="29">
        <f t="shared" si="11"/>
        <v>20.2</v>
      </c>
      <c r="I98" s="29">
        <f t="shared" si="9"/>
        <v>26.866666666666667</v>
      </c>
      <c r="J98" s="29">
        <v>1</v>
      </c>
      <c r="K98" s="31">
        <v>3.21</v>
      </c>
      <c r="L98" s="29">
        <v>1</v>
      </c>
      <c r="M98" s="31">
        <v>8.42</v>
      </c>
      <c r="N98" s="32">
        <f t="shared" si="12"/>
        <v>0.15</v>
      </c>
      <c r="O98" s="29"/>
      <c r="P98" s="31"/>
      <c r="Q98" s="32"/>
      <c r="R98" s="29">
        <v>1</v>
      </c>
      <c r="S98" s="31">
        <v>8.42</v>
      </c>
      <c r="T98" s="32">
        <f t="shared" si="13"/>
        <v>4.9504950495049507E-2</v>
      </c>
      <c r="U98" s="33"/>
      <c r="V98" s="34"/>
      <c r="W98" s="33"/>
      <c r="X98" s="34"/>
      <c r="Y98" s="33"/>
      <c r="Z98" s="34"/>
      <c r="AA98" s="29"/>
      <c r="AB98" s="31"/>
      <c r="AC98" s="29"/>
      <c r="AD98" s="31"/>
      <c r="AE98" s="29"/>
      <c r="AF98" s="31"/>
      <c r="AG98" s="29"/>
      <c r="AH98" s="31"/>
    </row>
    <row r="99" spans="1:34" x14ac:dyDescent="0.2">
      <c r="A99" s="6">
        <v>83</v>
      </c>
      <c r="B99" s="16">
        <v>54091</v>
      </c>
      <c r="C99" s="27" t="s">
        <v>123</v>
      </c>
      <c r="D99" s="29">
        <v>108</v>
      </c>
      <c r="E99" s="29">
        <v>185</v>
      </c>
      <c r="F99" s="29">
        <f t="shared" si="8"/>
        <v>293</v>
      </c>
      <c r="G99" s="29">
        <f t="shared" si="10"/>
        <v>18</v>
      </c>
      <c r="H99" s="29">
        <f t="shared" si="11"/>
        <v>18.5</v>
      </c>
      <c r="I99" s="29">
        <f t="shared" si="9"/>
        <v>36.5</v>
      </c>
      <c r="J99" s="29">
        <v>43</v>
      </c>
      <c r="K99" s="31">
        <v>138.03</v>
      </c>
      <c r="L99" s="29">
        <v>8</v>
      </c>
      <c r="M99" s="31">
        <v>67.36</v>
      </c>
      <c r="N99" s="32">
        <f t="shared" si="12"/>
        <v>0.44444444444444442</v>
      </c>
      <c r="O99" s="29"/>
      <c r="P99" s="31"/>
      <c r="Q99" s="32"/>
      <c r="R99" s="29">
        <v>8</v>
      </c>
      <c r="S99" s="31">
        <v>67.36</v>
      </c>
      <c r="T99" s="32">
        <f t="shared" si="13"/>
        <v>0.43243243243243246</v>
      </c>
      <c r="U99" s="33"/>
      <c r="V99" s="34"/>
      <c r="W99" s="33"/>
      <c r="X99" s="34"/>
      <c r="Y99" s="33"/>
      <c r="Z99" s="34"/>
      <c r="AA99" s="29"/>
      <c r="AB99" s="31"/>
      <c r="AC99" s="29"/>
      <c r="AD99" s="31"/>
      <c r="AE99" s="29"/>
      <c r="AF99" s="31"/>
      <c r="AG99" s="29"/>
      <c r="AH99" s="31"/>
    </row>
    <row r="100" spans="1:34" x14ac:dyDescent="0.2">
      <c r="A100" s="6">
        <v>84</v>
      </c>
      <c r="B100" s="16">
        <v>56468</v>
      </c>
      <c r="C100" s="27" t="s">
        <v>124</v>
      </c>
      <c r="D100" s="29">
        <v>169</v>
      </c>
      <c r="E100" s="29">
        <v>530</v>
      </c>
      <c r="F100" s="29">
        <f t="shared" si="8"/>
        <v>699</v>
      </c>
      <c r="G100" s="29">
        <f t="shared" si="10"/>
        <v>28.166666666666668</v>
      </c>
      <c r="H100" s="29">
        <f t="shared" si="11"/>
        <v>53</v>
      </c>
      <c r="I100" s="29">
        <f t="shared" si="9"/>
        <v>81.166666666666671</v>
      </c>
      <c r="J100" s="29"/>
      <c r="K100" s="31"/>
      <c r="L100" s="29">
        <v>24</v>
      </c>
      <c r="M100" s="31">
        <v>202.08</v>
      </c>
      <c r="N100" s="32">
        <f t="shared" si="12"/>
        <v>0.85207100591715967</v>
      </c>
      <c r="O100" s="29"/>
      <c r="P100" s="31"/>
      <c r="Q100" s="32"/>
      <c r="R100" s="29">
        <v>93</v>
      </c>
      <c r="S100" s="31">
        <v>783.06</v>
      </c>
      <c r="T100" s="32">
        <f t="shared" si="13"/>
        <v>1.7547169811320755</v>
      </c>
      <c r="U100" s="33"/>
      <c r="V100" s="34"/>
      <c r="W100" s="33"/>
      <c r="X100" s="34"/>
      <c r="Y100" s="33"/>
      <c r="Z100" s="34"/>
      <c r="AA100" s="29"/>
      <c r="AB100" s="31"/>
      <c r="AC100" s="29"/>
      <c r="AD100" s="31"/>
      <c r="AE100" s="29"/>
      <c r="AF100" s="31"/>
      <c r="AG100" s="29"/>
      <c r="AH100" s="31"/>
    </row>
    <row r="101" spans="1:34" x14ac:dyDescent="0.2">
      <c r="A101" s="6">
        <v>85</v>
      </c>
      <c r="B101" s="16">
        <v>56929</v>
      </c>
      <c r="C101" s="27" t="s">
        <v>125</v>
      </c>
      <c r="D101" s="29">
        <v>70</v>
      </c>
      <c r="E101" s="29">
        <v>165</v>
      </c>
      <c r="F101" s="29">
        <f t="shared" si="8"/>
        <v>235</v>
      </c>
      <c r="G101" s="29">
        <f t="shared" si="10"/>
        <v>11.666666666666666</v>
      </c>
      <c r="H101" s="29">
        <f t="shared" si="11"/>
        <v>16.5</v>
      </c>
      <c r="I101" s="29">
        <f t="shared" si="9"/>
        <v>28.166666666666664</v>
      </c>
      <c r="J101" s="29">
        <v>9</v>
      </c>
      <c r="K101" s="31">
        <v>28.890000000000004</v>
      </c>
      <c r="L101" s="29">
        <v>2</v>
      </c>
      <c r="M101" s="31">
        <v>16.84</v>
      </c>
      <c r="N101" s="32">
        <f t="shared" si="12"/>
        <v>0.17142857142857143</v>
      </c>
      <c r="O101" s="29"/>
      <c r="P101" s="31"/>
      <c r="Q101" s="32"/>
      <c r="R101" s="29">
        <v>1</v>
      </c>
      <c r="S101" s="31">
        <v>8.42</v>
      </c>
      <c r="T101" s="32">
        <f t="shared" si="13"/>
        <v>6.0606060606060608E-2</v>
      </c>
      <c r="U101" s="33"/>
      <c r="V101" s="34"/>
      <c r="W101" s="33"/>
      <c r="X101" s="34"/>
      <c r="Y101" s="33"/>
      <c r="Z101" s="34"/>
      <c r="AA101" s="29"/>
      <c r="AB101" s="31"/>
      <c r="AC101" s="29"/>
      <c r="AD101" s="31"/>
      <c r="AE101" s="29"/>
      <c r="AF101" s="31"/>
      <c r="AG101" s="29"/>
      <c r="AH101" s="31"/>
    </row>
    <row r="102" spans="1:34" x14ac:dyDescent="0.2">
      <c r="A102" s="6">
        <v>86</v>
      </c>
      <c r="B102" s="16">
        <v>57983</v>
      </c>
      <c r="C102" s="27" t="s">
        <v>126</v>
      </c>
      <c r="D102" s="29">
        <v>74</v>
      </c>
      <c r="E102" s="29">
        <v>97</v>
      </c>
      <c r="F102" s="29">
        <f t="shared" si="8"/>
        <v>171</v>
      </c>
      <c r="G102" s="29">
        <f t="shared" si="10"/>
        <v>12.333333333333334</v>
      </c>
      <c r="H102" s="29">
        <f t="shared" si="11"/>
        <v>9.6999999999999993</v>
      </c>
      <c r="I102" s="29">
        <f t="shared" si="9"/>
        <v>22.033333333333331</v>
      </c>
      <c r="J102" s="29">
        <v>11</v>
      </c>
      <c r="K102" s="31">
        <v>35.31</v>
      </c>
      <c r="L102" s="29">
        <v>4</v>
      </c>
      <c r="M102" s="31">
        <v>33.68</v>
      </c>
      <c r="N102" s="32">
        <f t="shared" si="12"/>
        <v>0.32432432432432429</v>
      </c>
      <c r="O102" s="29"/>
      <c r="P102" s="31"/>
      <c r="Q102" s="32"/>
      <c r="R102" s="29">
        <v>5</v>
      </c>
      <c r="S102" s="31">
        <v>42.1</v>
      </c>
      <c r="T102" s="32">
        <f t="shared" si="13"/>
        <v>0.51546391752577325</v>
      </c>
      <c r="U102" s="33"/>
      <c r="V102" s="34"/>
      <c r="W102" s="33"/>
      <c r="X102" s="34"/>
      <c r="Y102" s="33"/>
      <c r="Z102" s="34"/>
      <c r="AA102" s="29"/>
      <c r="AB102" s="31"/>
      <c r="AC102" s="29"/>
      <c r="AD102" s="31"/>
      <c r="AE102" s="29"/>
      <c r="AF102" s="31"/>
      <c r="AG102" s="29"/>
      <c r="AH102" s="31"/>
    </row>
    <row r="103" spans="1:34" x14ac:dyDescent="0.2">
      <c r="A103" s="6">
        <v>87</v>
      </c>
      <c r="B103" s="16">
        <v>58839</v>
      </c>
      <c r="C103" s="27" t="s">
        <v>137</v>
      </c>
      <c r="D103" s="29">
        <v>12</v>
      </c>
      <c r="E103" s="29">
        <v>11</v>
      </c>
      <c r="F103" s="29">
        <f t="shared" si="8"/>
        <v>23</v>
      </c>
      <c r="G103" s="29">
        <f t="shared" si="10"/>
        <v>2</v>
      </c>
      <c r="H103" s="29">
        <f t="shared" si="11"/>
        <v>1.1000000000000001</v>
      </c>
      <c r="I103" s="29">
        <f t="shared" si="9"/>
        <v>3.1</v>
      </c>
      <c r="J103" s="29">
        <v>1</v>
      </c>
      <c r="K103" s="31">
        <v>3.21</v>
      </c>
      <c r="L103" s="29"/>
      <c r="M103" s="31"/>
      <c r="N103" s="32">
        <f t="shared" si="12"/>
        <v>0</v>
      </c>
      <c r="O103" s="29"/>
      <c r="P103" s="31"/>
      <c r="Q103" s="32"/>
      <c r="R103" s="29"/>
      <c r="S103" s="31"/>
      <c r="T103" s="32">
        <f t="shared" si="13"/>
        <v>0</v>
      </c>
      <c r="U103" s="33"/>
      <c r="V103" s="34"/>
      <c r="W103" s="33"/>
      <c r="X103" s="34"/>
      <c r="Y103" s="33"/>
      <c r="Z103" s="34"/>
      <c r="AA103" s="29"/>
      <c r="AB103" s="31"/>
      <c r="AC103" s="29"/>
      <c r="AD103" s="31"/>
      <c r="AE103" s="29"/>
      <c r="AF103" s="31"/>
      <c r="AG103" s="29"/>
      <c r="AH103" s="31"/>
    </row>
    <row r="104" spans="1:34" x14ac:dyDescent="0.2">
      <c r="A104" s="6">
        <v>88</v>
      </c>
      <c r="B104" s="16">
        <v>59951</v>
      </c>
      <c r="C104" s="27" t="s">
        <v>127</v>
      </c>
      <c r="D104" s="29">
        <v>940</v>
      </c>
      <c r="E104" s="29">
        <v>621</v>
      </c>
      <c r="F104" s="29">
        <f t="shared" si="8"/>
        <v>1561</v>
      </c>
      <c r="G104" s="29">
        <f t="shared" si="10"/>
        <v>156.66666666666666</v>
      </c>
      <c r="H104" s="29">
        <f t="shared" si="11"/>
        <v>62.1</v>
      </c>
      <c r="I104" s="29">
        <f t="shared" si="9"/>
        <v>218.76666666666665</v>
      </c>
      <c r="J104" s="29">
        <v>485</v>
      </c>
      <c r="K104" s="31">
        <v>1556.85</v>
      </c>
      <c r="L104" s="29">
        <v>97</v>
      </c>
      <c r="M104" s="31">
        <v>816.74</v>
      </c>
      <c r="N104" s="32">
        <f t="shared" si="12"/>
        <v>0.61914893617021283</v>
      </c>
      <c r="O104" s="29"/>
      <c r="P104" s="31"/>
      <c r="Q104" s="32"/>
      <c r="R104" s="29">
        <v>42</v>
      </c>
      <c r="S104" s="31">
        <v>353.64</v>
      </c>
      <c r="T104" s="32">
        <f t="shared" si="13"/>
        <v>0.67632850241545894</v>
      </c>
      <c r="U104" s="33">
        <v>1</v>
      </c>
      <c r="V104" s="34">
        <v>8.42</v>
      </c>
      <c r="W104" s="33"/>
      <c r="X104" s="34"/>
      <c r="Y104" s="33"/>
      <c r="Z104" s="34"/>
      <c r="AA104" s="29"/>
      <c r="AB104" s="31"/>
      <c r="AC104" s="29"/>
      <c r="AD104" s="31"/>
      <c r="AE104" s="29"/>
      <c r="AF104" s="31"/>
      <c r="AG104" s="29"/>
      <c r="AH104" s="31"/>
    </row>
    <row r="105" spans="1:34" x14ac:dyDescent="0.2">
      <c r="A105" s="6">
        <v>89</v>
      </c>
      <c r="B105" s="16">
        <v>60748</v>
      </c>
      <c r="C105" s="27" t="s">
        <v>136</v>
      </c>
      <c r="D105" s="29">
        <v>0</v>
      </c>
      <c r="E105" s="29">
        <v>2</v>
      </c>
      <c r="F105" s="29">
        <f t="shared" si="8"/>
        <v>2</v>
      </c>
      <c r="G105" s="29">
        <f t="shared" si="10"/>
        <v>0</v>
      </c>
      <c r="H105" s="29">
        <f t="shared" si="11"/>
        <v>0.2</v>
      </c>
      <c r="I105" s="29">
        <f t="shared" si="9"/>
        <v>0.2</v>
      </c>
      <c r="J105" s="29"/>
      <c r="K105" s="31"/>
      <c r="L105" s="29"/>
      <c r="M105" s="31"/>
      <c r="N105" s="32" t="s">
        <v>134</v>
      </c>
      <c r="O105" s="29"/>
      <c r="P105" s="31"/>
      <c r="Q105" s="32"/>
      <c r="R105" s="29"/>
      <c r="S105" s="31"/>
      <c r="T105" s="32">
        <f t="shared" si="13"/>
        <v>0</v>
      </c>
      <c r="U105" s="33"/>
      <c r="V105" s="34"/>
      <c r="W105" s="33"/>
      <c r="X105" s="34"/>
      <c r="Y105" s="33"/>
      <c r="Z105" s="34"/>
      <c r="AA105" s="29"/>
      <c r="AB105" s="31"/>
      <c r="AC105" s="29"/>
      <c r="AD105" s="31"/>
      <c r="AE105" s="29"/>
      <c r="AF105" s="31"/>
      <c r="AG105" s="29"/>
      <c r="AH105" s="31"/>
    </row>
    <row r="106" spans="1:34" x14ac:dyDescent="0.2">
      <c r="A106" s="6">
        <v>90</v>
      </c>
      <c r="B106" s="16">
        <v>60987</v>
      </c>
      <c r="C106" s="27" t="s">
        <v>128</v>
      </c>
      <c r="D106" s="29">
        <v>247</v>
      </c>
      <c r="E106" s="29">
        <v>1048</v>
      </c>
      <c r="F106" s="29">
        <f t="shared" si="8"/>
        <v>1295</v>
      </c>
      <c r="G106" s="29">
        <f t="shared" si="10"/>
        <v>41.166666666666664</v>
      </c>
      <c r="H106" s="29">
        <f t="shared" si="11"/>
        <v>104.8</v>
      </c>
      <c r="I106" s="29">
        <f t="shared" si="9"/>
        <v>145.96666666666667</v>
      </c>
      <c r="J106" s="29">
        <v>275</v>
      </c>
      <c r="K106" s="31">
        <v>882.75</v>
      </c>
      <c r="L106" s="29">
        <v>18</v>
      </c>
      <c r="M106" s="31">
        <v>151.56</v>
      </c>
      <c r="N106" s="32">
        <f t="shared" si="12"/>
        <v>0.43724696356275305</v>
      </c>
      <c r="O106" s="29"/>
      <c r="P106" s="31"/>
      <c r="Q106" s="32"/>
      <c r="R106" s="29">
        <v>90</v>
      </c>
      <c r="S106" s="31">
        <v>757.8</v>
      </c>
      <c r="T106" s="32">
        <f t="shared" si="13"/>
        <v>0.85877862595419852</v>
      </c>
      <c r="U106" s="33"/>
      <c r="V106" s="34"/>
      <c r="W106" s="33"/>
      <c r="X106" s="34"/>
      <c r="Y106" s="33"/>
      <c r="Z106" s="34"/>
      <c r="AA106" s="29"/>
      <c r="AB106" s="31"/>
      <c r="AC106" s="29"/>
      <c r="AD106" s="31"/>
      <c r="AE106" s="29"/>
      <c r="AF106" s="31"/>
      <c r="AG106" s="29"/>
      <c r="AH106" s="31"/>
    </row>
    <row r="107" spans="1:34" x14ac:dyDescent="0.2">
      <c r="A107" s="6">
        <v>91</v>
      </c>
      <c r="B107" s="16">
        <v>63562</v>
      </c>
      <c r="C107" s="27" t="s">
        <v>129</v>
      </c>
      <c r="D107" s="29">
        <v>253</v>
      </c>
      <c r="E107" s="29">
        <v>501</v>
      </c>
      <c r="F107" s="29">
        <f t="shared" si="8"/>
        <v>754</v>
      </c>
      <c r="G107" s="29">
        <f t="shared" si="10"/>
        <v>42.166666666666664</v>
      </c>
      <c r="H107" s="29">
        <f t="shared" si="11"/>
        <v>50.1</v>
      </c>
      <c r="I107" s="29">
        <f t="shared" si="9"/>
        <v>92.266666666666666</v>
      </c>
      <c r="J107" s="29">
        <v>102</v>
      </c>
      <c r="K107" s="31">
        <v>327.41999999999996</v>
      </c>
      <c r="L107" s="29">
        <v>30</v>
      </c>
      <c r="M107" s="31">
        <v>252.60000000000002</v>
      </c>
      <c r="N107" s="32">
        <f t="shared" si="12"/>
        <v>0.71146245059288538</v>
      </c>
      <c r="O107" s="29"/>
      <c r="P107" s="31"/>
      <c r="Q107" s="32"/>
      <c r="R107" s="29">
        <v>35</v>
      </c>
      <c r="S107" s="31">
        <v>294.70000000000005</v>
      </c>
      <c r="T107" s="32">
        <f t="shared" si="13"/>
        <v>0.69860279441117767</v>
      </c>
      <c r="U107" s="33">
        <v>1</v>
      </c>
      <c r="V107" s="34">
        <v>8.42</v>
      </c>
      <c r="W107" s="33"/>
      <c r="X107" s="34"/>
      <c r="Y107" s="33"/>
      <c r="Z107" s="34"/>
      <c r="AA107" s="29"/>
      <c r="AB107" s="31"/>
      <c r="AC107" s="29"/>
      <c r="AD107" s="31"/>
      <c r="AE107" s="29"/>
      <c r="AF107" s="31"/>
      <c r="AG107" s="29"/>
      <c r="AH107" s="31"/>
    </row>
    <row r="108" spans="1:34" x14ac:dyDescent="0.2">
      <c r="A108" s="6">
        <v>92</v>
      </c>
      <c r="B108" s="16">
        <v>63877</v>
      </c>
      <c r="C108" s="27" t="s">
        <v>130</v>
      </c>
      <c r="D108" s="29">
        <v>70</v>
      </c>
      <c r="E108" s="29">
        <v>87</v>
      </c>
      <c r="F108" s="29">
        <f t="shared" si="8"/>
        <v>157</v>
      </c>
      <c r="G108" s="29">
        <f t="shared" si="10"/>
        <v>11.666666666666666</v>
      </c>
      <c r="H108" s="29">
        <f t="shared" si="11"/>
        <v>8.6999999999999993</v>
      </c>
      <c r="I108" s="29">
        <f t="shared" si="9"/>
        <v>20.366666666666667</v>
      </c>
      <c r="J108" s="29">
        <v>17</v>
      </c>
      <c r="K108" s="31">
        <v>54.570000000000007</v>
      </c>
      <c r="L108" s="29">
        <v>10</v>
      </c>
      <c r="M108" s="31">
        <v>84.2</v>
      </c>
      <c r="N108" s="32">
        <f t="shared" si="12"/>
        <v>0.85714285714285721</v>
      </c>
      <c r="O108" s="29"/>
      <c r="P108" s="31"/>
      <c r="Q108" s="32"/>
      <c r="R108" s="29">
        <v>22</v>
      </c>
      <c r="S108" s="31">
        <v>185.24</v>
      </c>
      <c r="T108" s="32">
        <f t="shared" si="13"/>
        <v>2.5287356321839081</v>
      </c>
      <c r="U108" s="33"/>
      <c r="V108" s="34"/>
      <c r="W108" s="33"/>
      <c r="X108" s="34"/>
      <c r="Y108" s="33"/>
      <c r="Z108" s="34"/>
      <c r="AA108" s="29"/>
      <c r="AB108" s="31"/>
      <c r="AC108" s="29"/>
      <c r="AD108" s="31"/>
      <c r="AE108" s="29"/>
      <c r="AF108" s="31"/>
      <c r="AG108" s="29"/>
      <c r="AH108" s="31"/>
    </row>
    <row r="109" spans="1:34" ht="25.5" x14ac:dyDescent="0.2">
      <c r="A109" s="6">
        <v>93</v>
      </c>
      <c r="B109" s="16">
        <v>64788</v>
      </c>
      <c r="C109" s="27" t="s">
        <v>140</v>
      </c>
      <c r="D109" s="29"/>
      <c r="E109" s="29"/>
      <c r="F109" s="29"/>
      <c r="G109" s="29">
        <f t="shared" si="10"/>
        <v>0</v>
      </c>
      <c r="H109" s="29">
        <f t="shared" si="11"/>
        <v>0</v>
      </c>
      <c r="I109" s="29"/>
      <c r="J109" s="29"/>
      <c r="K109" s="31"/>
      <c r="L109" s="29"/>
      <c r="M109" s="31"/>
      <c r="N109" s="32" t="s">
        <v>134</v>
      </c>
      <c r="O109" s="29"/>
      <c r="P109" s="31"/>
      <c r="Q109" s="32"/>
      <c r="R109" s="29"/>
      <c r="S109" s="31"/>
      <c r="T109" s="32" t="s">
        <v>134</v>
      </c>
      <c r="U109" s="33"/>
      <c r="V109" s="34"/>
      <c r="W109" s="33"/>
      <c r="X109" s="34"/>
      <c r="Y109" s="33"/>
      <c r="Z109" s="34"/>
      <c r="AA109" s="29"/>
      <c r="AB109" s="31"/>
      <c r="AC109" s="29">
        <v>2</v>
      </c>
      <c r="AD109" s="31">
        <v>96.44</v>
      </c>
      <c r="AE109" s="29"/>
      <c r="AF109" s="31"/>
      <c r="AG109" s="29"/>
      <c r="AH109" s="31"/>
    </row>
    <row r="110" spans="1:34" x14ac:dyDescent="0.2">
      <c r="A110" s="6">
        <v>94</v>
      </c>
      <c r="B110" s="16">
        <v>65704</v>
      </c>
      <c r="C110" s="27" t="s">
        <v>131</v>
      </c>
      <c r="D110" s="29">
        <v>16</v>
      </c>
      <c r="E110" s="29">
        <v>19</v>
      </c>
      <c r="F110" s="29">
        <f t="shared" si="8"/>
        <v>35</v>
      </c>
      <c r="G110" s="29">
        <f t="shared" si="10"/>
        <v>2.6666666666666665</v>
      </c>
      <c r="H110" s="29">
        <f t="shared" si="11"/>
        <v>1.9</v>
      </c>
      <c r="I110" s="29">
        <f t="shared" si="9"/>
        <v>4.5666666666666664</v>
      </c>
      <c r="J110" s="29">
        <v>15</v>
      </c>
      <c r="K110" s="31">
        <v>48.150000000000006</v>
      </c>
      <c r="L110" s="29">
        <v>4</v>
      </c>
      <c r="M110" s="31">
        <v>33.68</v>
      </c>
      <c r="N110" s="32">
        <f t="shared" si="12"/>
        <v>1.5</v>
      </c>
      <c r="O110" s="29"/>
      <c r="P110" s="31"/>
      <c r="Q110" s="32"/>
      <c r="R110" s="29">
        <v>2</v>
      </c>
      <c r="S110" s="31">
        <v>16.84</v>
      </c>
      <c r="T110" s="32">
        <f t="shared" si="13"/>
        <v>1.0526315789473684</v>
      </c>
      <c r="U110" s="33"/>
      <c r="V110" s="34"/>
      <c r="W110" s="33"/>
      <c r="X110" s="34"/>
      <c r="Y110" s="33"/>
      <c r="Z110" s="34"/>
      <c r="AA110" s="29"/>
      <c r="AB110" s="31"/>
      <c r="AC110" s="29"/>
      <c r="AD110" s="31"/>
      <c r="AE110" s="29"/>
      <c r="AF110" s="31"/>
      <c r="AG110" s="29"/>
      <c r="AH110" s="31"/>
    </row>
    <row r="111" spans="1:34" x14ac:dyDescent="0.2">
      <c r="A111" s="6">
        <v>95</v>
      </c>
      <c r="B111" s="16">
        <v>65829</v>
      </c>
      <c r="C111" s="27" t="s">
        <v>132</v>
      </c>
      <c r="D111" s="29">
        <v>0</v>
      </c>
      <c r="E111" s="29">
        <v>2</v>
      </c>
      <c r="F111" s="29">
        <f t="shared" si="8"/>
        <v>2</v>
      </c>
      <c r="G111" s="29">
        <f t="shared" si="10"/>
        <v>0</v>
      </c>
      <c r="H111" s="29">
        <f t="shared" si="11"/>
        <v>0.2</v>
      </c>
      <c r="I111" s="29">
        <f t="shared" si="9"/>
        <v>0.2</v>
      </c>
      <c r="J111" s="29">
        <v>36</v>
      </c>
      <c r="K111" s="31">
        <v>115.56</v>
      </c>
      <c r="L111" s="29">
        <v>4</v>
      </c>
      <c r="M111" s="31">
        <v>33.68</v>
      </c>
      <c r="N111" s="32" t="s">
        <v>134</v>
      </c>
      <c r="O111" s="29"/>
      <c r="P111" s="31"/>
      <c r="Q111" s="32"/>
      <c r="R111" s="29">
        <v>10</v>
      </c>
      <c r="S111" s="31">
        <v>84.2</v>
      </c>
      <c r="T111" s="32">
        <f t="shared" si="13"/>
        <v>50</v>
      </c>
      <c r="U111" s="33"/>
      <c r="V111" s="34"/>
      <c r="W111" s="33"/>
      <c r="X111" s="34"/>
      <c r="Y111" s="33"/>
      <c r="Z111" s="34"/>
      <c r="AA111" s="29"/>
      <c r="AB111" s="31"/>
      <c r="AC111" s="29"/>
      <c r="AD111" s="31"/>
      <c r="AE111" s="29"/>
      <c r="AF111" s="31"/>
      <c r="AG111" s="29"/>
      <c r="AH111" s="31"/>
    </row>
    <row r="112" spans="1:34" x14ac:dyDescent="0.2">
      <c r="A112" s="6">
        <v>96</v>
      </c>
      <c r="B112" s="16">
        <v>65833</v>
      </c>
      <c r="C112" s="27" t="s">
        <v>138</v>
      </c>
      <c r="D112" s="29"/>
      <c r="E112" s="29"/>
      <c r="F112" s="29"/>
      <c r="G112" s="29">
        <f t="shared" si="10"/>
        <v>0</v>
      </c>
      <c r="H112" s="29">
        <f t="shared" si="11"/>
        <v>0</v>
      </c>
      <c r="I112" s="29"/>
      <c r="J112" s="29">
        <v>50</v>
      </c>
      <c r="K112" s="31">
        <v>160.5</v>
      </c>
      <c r="L112" s="29"/>
      <c r="M112" s="31"/>
      <c r="N112" s="32" t="s">
        <v>134</v>
      </c>
      <c r="O112" s="29"/>
      <c r="P112" s="31"/>
      <c r="Q112" s="32"/>
      <c r="R112" s="29">
        <v>9</v>
      </c>
      <c r="S112" s="31">
        <v>75.78</v>
      </c>
      <c r="T112" s="32" t="s">
        <v>134</v>
      </c>
      <c r="U112" s="33"/>
      <c r="V112" s="34"/>
      <c r="W112" s="33"/>
      <c r="X112" s="34"/>
      <c r="Y112" s="33"/>
      <c r="Z112" s="34"/>
      <c r="AA112" s="29"/>
      <c r="AB112" s="31"/>
      <c r="AC112" s="29"/>
      <c r="AD112" s="31"/>
      <c r="AE112" s="29"/>
      <c r="AF112" s="31"/>
      <c r="AG112" s="29"/>
      <c r="AH112" s="31"/>
    </row>
    <row r="113" spans="1:34" x14ac:dyDescent="0.2">
      <c r="A113" s="6">
        <v>97</v>
      </c>
      <c r="B113" s="16">
        <v>65940</v>
      </c>
      <c r="C113" s="27" t="s">
        <v>139</v>
      </c>
      <c r="D113" s="29"/>
      <c r="E113" s="29"/>
      <c r="F113" s="29"/>
      <c r="G113" s="29">
        <f t="shared" si="10"/>
        <v>0</v>
      </c>
      <c r="H113" s="29">
        <f t="shared" si="11"/>
        <v>0</v>
      </c>
      <c r="I113" s="29"/>
      <c r="J113" s="29">
        <v>56</v>
      </c>
      <c r="K113" s="31">
        <v>179.76000000000002</v>
      </c>
      <c r="L113" s="29">
        <v>12</v>
      </c>
      <c r="M113" s="31">
        <v>101.03999999999999</v>
      </c>
      <c r="N113" s="32" t="s">
        <v>134</v>
      </c>
      <c r="O113" s="29"/>
      <c r="P113" s="31"/>
      <c r="Q113" s="32"/>
      <c r="R113" s="29">
        <v>7</v>
      </c>
      <c r="S113" s="31">
        <v>58.94</v>
      </c>
      <c r="T113" s="32" t="s">
        <v>134</v>
      </c>
      <c r="U113" s="33"/>
      <c r="V113" s="34"/>
      <c r="W113" s="33"/>
      <c r="X113" s="34"/>
      <c r="Y113" s="33"/>
      <c r="Z113" s="34"/>
      <c r="AA113" s="29"/>
      <c r="AB113" s="31"/>
      <c r="AC113" s="29"/>
      <c r="AD113" s="31"/>
      <c r="AE113" s="29"/>
      <c r="AF113" s="31"/>
      <c r="AG113" s="29"/>
      <c r="AH113" s="31"/>
    </row>
    <row r="114" spans="1:34" x14ac:dyDescent="0.2">
      <c r="A114" s="6">
        <v>98</v>
      </c>
      <c r="B114" s="16">
        <v>100085</v>
      </c>
      <c r="C114" s="27" t="s">
        <v>133</v>
      </c>
      <c r="D114" s="29">
        <v>12</v>
      </c>
      <c r="E114" s="29">
        <v>11</v>
      </c>
      <c r="F114" s="29">
        <f t="shared" si="8"/>
        <v>23</v>
      </c>
      <c r="G114" s="29">
        <f t="shared" si="10"/>
        <v>2</v>
      </c>
      <c r="H114" s="29">
        <f t="shared" si="11"/>
        <v>1.1000000000000001</v>
      </c>
      <c r="I114" s="29">
        <f t="shared" si="9"/>
        <v>3.1</v>
      </c>
      <c r="J114" s="29">
        <v>45</v>
      </c>
      <c r="K114" s="31">
        <v>144.45000000000002</v>
      </c>
      <c r="L114" s="29">
        <v>28</v>
      </c>
      <c r="M114" s="31">
        <v>235.76</v>
      </c>
      <c r="N114" s="32">
        <f t="shared" si="12"/>
        <v>14</v>
      </c>
      <c r="O114" s="29"/>
      <c r="P114" s="31"/>
      <c r="Q114" s="32"/>
      <c r="R114" s="29">
        <v>12</v>
      </c>
      <c r="S114" s="31">
        <v>101.04</v>
      </c>
      <c r="T114" s="32">
        <f t="shared" si="13"/>
        <v>10.909090909090908</v>
      </c>
      <c r="U114" s="33"/>
      <c r="V114" s="34"/>
      <c r="W114" s="33"/>
      <c r="X114" s="34"/>
      <c r="Y114" s="33"/>
      <c r="Z114" s="34"/>
      <c r="AA114" s="29"/>
      <c r="AB114" s="31"/>
      <c r="AC114" s="29"/>
      <c r="AD114" s="31"/>
      <c r="AE114" s="29"/>
      <c r="AF114" s="31"/>
      <c r="AG114" s="29"/>
      <c r="AH114" s="31"/>
    </row>
    <row r="115" spans="1:34" x14ac:dyDescent="0.2">
      <c r="A115" s="50"/>
      <c r="B115" s="51"/>
      <c r="C115" s="52"/>
      <c r="D115" s="53"/>
      <c r="E115" s="53"/>
      <c r="F115" s="53"/>
      <c r="G115" s="53"/>
      <c r="H115" s="53"/>
      <c r="I115" s="53"/>
      <c r="J115" s="53"/>
      <c r="K115" s="54"/>
      <c r="L115" s="53"/>
      <c r="M115" s="54"/>
      <c r="N115" s="55"/>
      <c r="O115" s="53"/>
      <c r="P115" s="54"/>
      <c r="Q115" s="55"/>
      <c r="R115" s="53"/>
      <c r="S115" s="54"/>
      <c r="T115" s="55"/>
      <c r="U115" s="56"/>
      <c r="V115" s="57"/>
      <c r="W115" s="56"/>
      <c r="X115" s="57"/>
      <c r="Y115" s="56"/>
      <c r="Z115" s="57"/>
      <c r="AA115" s="53"/>
      <c r="AB115" s="54"/>
      <c r="AC115" s="53"/>
      <c r="AD115" s="54"/>
      <c r="AE115" s="53"/>
      <c r="AF115" s="54"/>
      <c r="AG115" s="53"/>
      <c r="AH115" s="54"/>
    </row>
    <row r="116" spans="1:34" x14ac:dyDescent="0.2">
      <c r="A116" s="48" t="s">
        <v>34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</row>
    <row r="117" spans="1:34" x14ac:dyDescent="0.2">
      <c r="A117" s="46" t="s">
        <v>35</v>
      </c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7"/>
      <c r="AD117" s="7"/>
      <c r="AE117" s="3"/>
    </row>
    <row r="118" spans="1:34" x14ac:dyDescent="0.2">
      <c r="A118" s="4"/>
      <c r="B118" s="17"/>
      <c r="C118" s="25"/>
      <c r="G118" s="18"/>
      <c r="H118" s="18"/>
      <c r="I118" s="18"/>
      <c r="J118" s="19"/>
      <c r="K118" s="3"/>
      <c r="L118" s="19"/>
      <c r="M118" s="3"/>
      <c r="N118" s="20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3"/>
    </row>
    <row r="119" spans="1:34" x14ac:dyDescent="0.2">
      <c r="A119" s="4"/>
      <c r="B119" s="5"/>
      <c r="C119" s="5"/>
      <c r="D119" s="21"/>
      <c r="E119" s="21"/>
      <c r="F119" s="21"/>
      <c r="G119" s="18"/>
      <c r="H119" s="18"/>
      <c r="I119" s="18"/>
      <c r="J119" s="19"/>
      <c r="K119" s="3"/>
      <c r="L119" s="19"/>
      <c r="M119" s="3"/>
      <c r="N119" s="20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3"/>
    </row>
    <row r="120" spans="1:34" x14ac:dyDescent="0.2">
      <c r="A120" s="4"/>
      <c r="B120" s="5"/>
      <c r="C120" s="5"/>
      <c r="D120" s="21"/>
      <c r="E120" s="21"/>
      <c r="F120" s="21"/>
      <c r="G120" s="18"/>
      <c r="H120" s="18"/>
      <c r="I120" s="18"/>
      <c r="J120" s="19"/>
      <c r="K120" s="3"/>
      <c r="L120" s="19"/>
      <c r="M120" s="3"/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3"/>
    </row>
    <row r="121" spans="1:34" x14ac:dyDescent="0.2">
      <c r="A121" s="4"/>
      <c r="B121" s="5"/>
      <c r="C121" s="5"/>
      <c r="D121" s="21"/>
      <c r="E121" s="21"/>
      <c r="F121" s="21"/>
      <c r="G121" s="18"/>
      <c r="H121" s="18"/>
      <c r="I121" s="18"/>
      <c r="J121" s="19"/>
      <c r="K121" s="3"/>
      <c r="L121" s="19"/>
      <c r="M121" s="3"/>
      <c r="N121" s="20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3"/>
    </row>
    <row r="122" spans="1:34" x14ac:dyDescent="0.2">
      <c r="A122" s="4"/>
      <c r="B122" s="5"/>
      <c r="C122" s="5"/>
      <c r="D122" s="21"/>
      <c r="E122" s="21"/>
      <c r="F122" s="21"/>
      <c r="G122" s="18"/>
      <c r="H122" s="18"/>
      <c r="I122" s="18"/>
      <c r="J122" s="19"/>
      <c r="K122" s="3"/>
      <c r="L122" s="19"/>
      <c r="M122" s="3"/>
      <c r="N122" s="20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3"/>
    </row>
    <row r="123" spans="1:34" x14ac:dyDescent="0.2">
      <c r="A123" s="4"/>
      <c r="B123" s="5"/>
      <c r="C123" s="5"/>
      <c r="D123" s="21"/>
      <c r="E123" s="21"/>
      <c r="F123" s="21"/>
      <c r="G123" s="18"/>
      <c r="H123" s="18"/>
      <c r="I123" s="18"/>
      <c r="J123" s="19"/>
      <c r="K123" s="3"/>
      <c r="L123" s="19"/>
      <c r="M123" s="3"/>
      <c r="N123" s="20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3"/>
    </row>
    <row r="124" spans="1:34" x14ac:dyDescent="0.2">
      <c r="A124" s="4"/>
      <c r="B124" s="5"/>
      <c r="C124" s="5"/>
      <c r="D124" s="21"/>
      <c r="E124" s="21"/>
      <c r="F124" s="21"/>
      <c r="G124" s="18"/>
      <c r="H124" s="18"/>
      <c r="I124" s="18"/>
      <c r="J124" s="19"/>
      <c r="K124" s="3"/>
      <c r="L124" s="19"/>
      <c r="M124" s="3"/>
      <c r="N124" s="20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3"/>
    </row>
    <row r="125" spans="1:34" x14ac:dyDescent="0.2">
      <c r="A125" s="4"/>
      <c r="B125" s="5"/>
      <c r="C125" s="5"/>
      <c r="D125" s="21"/>
      <c r="E125" s="21"/>
      <c r="F125" s="21"/>
      <c r="G125" s="18"/>
      <c r="H125" s="18"/>
      <c r="I125" s="18"/>
      <c r="J125" s="19"/>
      <c r="K125" s="3"/>
      <c r="L125" s="19"/>
      <c r="M125" s="3"/>
      <c r="N125" s="20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3"/>
    </row>
    <row r="126" spans="1:34" x14ac:dyDescent="0.2">
      <c r="A126" s="4"/>
      <c r="B126" s="5"/>
      <c r="C126" s="5"/>
      <c r="D126" s="21"/>
      <c r="E126" s="21"/>
      <c r="F126" s="21"/>
      <c r="G126" s="18"/>
      <c r="H126" s="18"/>
      <c r="I126" s="18"/>
      <c r="J126" s="19"/>
      <c r="K126" s="3"/>
      <c r="L126" s="19"/>
      <c r="M126" s="3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3"/>
    </row>
    <row r="127" spans="1:34" x14ac:dyDescent="0.2">
      <c r="A127" s="4"/>
      <c r="B127" s="5"/>
      <c r="C127" s="5"/>
      <c r="D127" s="21"/>
      <c r="E127" s="21"/>
      <c r="F127" s="21"/>
      <c r="G127" s="18"/>
      <c r="H127" s="18"/>
      <c r="I127" s="18"/>
      <c r="J127" s="19"/>
      <c r="K127" s="3"/>
      <c r="L127" s="19"/>
      <c r="M127" s="3"/>
      <c r="N127" s="20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3"/>
    </row>
    <row r="128" spans="1:34" x14ac:dyDescent="0.2">
      <c r="A128" s="4"/>
      <c r="B128" s="5"/>
      <c r="C128" s="5"/>
      <c r="D128" s="21"/>
      <c r="E128" s="21"/>
      <c r="F128" s="21"/>
      <c r="G128" s="18"/>
      <c r="H128" s="18"/>
      <c r="I128" s="18"/>
      <c r="J128" s="19"/>
      <c r="K128" s="3"/>
      <c r="L128" s="19"/>
      <c r="M128" s="3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3"/>
    </row>
    <row r="129" spans="1:31" x14ac:dyDescent="0.2">
      <c r="A129" s="4"/>
      <c r="B129" s="5"/>
      <c r="C129" s="5"/>
      <c r="G129" s="18"/>
      <c r="H129" s="18"/>
      <c r="I129" s="18"/>
      <c r="J129" s="19"/>
      <c r="K129" s="3"/>
      <c r="L129" s="19"/>
      <c r="M129" s="3"/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3"/>
    </row>
    <row r="130" spans="1:31" x14ac:dyDescent="0.2">
      <c r="A130" s="4"/>
      <c r="B130" s="5"/>
      <c r="C130" s="5"/>
      <c r="D130" s="21"/>
      <c r="E130" s="21"/>
      <c r="F130" s="21"/>
      <c r="G130" s="18"/>
      <c r="H130" s="18"/>
      <c r="I130" s="18"/>
      <c r="J130" s="19"/>
      <c r="K130" s="3"/>
      <c r="L130" s="19"/>
      <c r="M130" s="3"/>
      <c r="N130" s="20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3"/>
    </row>
    <row r="131" spans="1:31" x14ac:dyDescent="0.2">
      <c r="A131" s="4"/>
      <c r="B131" s="5"/>
      <c r="C131" s="5"/>
      <c r="D131" s="21"/>
      <c r="E131" s="21"/>
      <c r="F131" s="21"/>
      <c r="G131" s="18"/>
      <c r="H131" s="18"/>
      <c r="I131" s="18"/>
      <c r="J131" s="19"/>
      <c r="K131" s="3"/>
      <c r="L131" s="19"/>
      <c r="M131" s="3"/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3"/>
    </row>
    <row r="132" spans="1:31" x14ac:dyDescent="0.2">
      <c r="A132" s="4"/>
      <c r="B132" s="5"/>
      <c r="C132" s="5"/>
      <c r="D132" s="21"/>
      <c r="E132" s="21"/>
      <c r="F132" s="21"/>
      <c r="G132" s="18"/>
      <c r="H132" s="18"/>
      <c r="I132" s="18"/>
      <c r="J132" s="19"/>
      <c r="K132" s="3"/>
      <c r="L132" s="19"/>
      <c r="M132" s="3"/>
      <c r="N132" s="20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3"/>
    </row>
    <row r="133" spans="1:31" x14ac:dyDescent="0.2">
      <c r="A133" s="4"/>
      <c r="B133" s="5"/>
      <c r="C133" s="5"/>
      <c r="D133" s="21"/>
      <c r="E133" s="21"/>
      <c r="F133" s="21"/>
      <c r="G133" s="18"/>
      <c r="H133" s="18"/>
      <c r="I133" s="18"/>
      <c r="J133" s="19"/>
      <c r="K133" s="3"/>
      <c r="L133" s="19"/>
      <c r="M133" s="3"/>
      <c r="N133" s="20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3"/>
    </row>
    <row r="134" spans="1:31" x14ac:dyDescent="0.2">
      <c r="A134" s="4"/>
      <c r="B134" s="5"/>
      <c r="C134" s="5"/>
      <c r="D134" s="21"/>
      <c r="E134" s="21"/>
      <c r="F134" s="21"/>
      <c r="G134" s="18"/>
      <c r="H134" s="18"/>
      <c r="I134" s="18"/>
      <c r="J134" s="19"/>
      <c r="K134" s="3"/>
      <c r="L134" s="19"/>
      <c r="M134" s="3"/>
      <c r="N134" s="20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3"/>
    </row>
    <row r="135" spans="1:31" x14ac:dyDescent="0.2">
      <c r="A135" s="4"/>
      <c r="B135" s="5"/>
      <c r="C135" s="5"/>
      <c r="D135" s="21"/>
      <c r="E135" s="21"/>
      <c r="F135" s="21"/>
      <c r="G135" s="18"/>
      <c r="H135" s="18"/>
      <c r="I135" s="18"/>
      <c r="J135" s="19"/>
      <c r="K135" s="3"/>
      <c r="L135" s="19"/>
      <c r="M135" s="3"/>
      <c r="N135" s="20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3"/>
    </row>
    <row r="136" spans="1:31" x14ac:dyDescent="0.2">
      <c r="A136" s="4"/>
      <c r="B136" s="5"/>
      <c r="C136" s="5"/>
      <c r="D136" s="21"/>
      <c r="E136" s="21"/>
      <c r="F136" s="21"/>
      <c r="G136" s="18"/>
      <c r="H136" s="18"/>
      <c r="I136" s="18"/>
      <c r="J136" s="19"/>
      <c r="K136" s="3"/>
      <c r="L136" s="19"/>
      <c r="M136" s="3"/>
      <c r="N136" s="20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3"/>
    </row>
    <row r="137" spans="1:31" x14ac:dyDescent="0.2">
      <c r="A137" s="4"/>
      <c r="B137" s="5"/>
      <c r="C137" s="5"/>
      <c r="D137" s="21"/>
      <c r="E137" s="21"/>
      <c r="F137" s="21"/>
      <c r="G137" s="18"/>
      <c r="H137" s="18"/>
      <c r="I137" s="18"/>
      <c r="J137" s="19"/>
      <c r="K137" s="3"/>
      <c r="L137" s="19"/>
      <c r="M137" s="3"/>
      <c r="N137" s="20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3"/>
    </row>
    <row r="138" spans="1:31" x14ac:dyDescent="0.2">
      <c r="A138" s="4"/>
      <c r="B138" s="5"/>
      <c r="C138" s="5"/>
      <c r="D138" s="21"/>
      <c r="E138" s="21"/>
      <c r="F138" s="21"/>
      <c r="G138" s="18"/>
      <c r="H138" s="18"/>
      <c r="I138" s="18"/>
      <c r="J138" s="19"/>
      <c r="K138" s="3"/>
      <c r="L138" s="19"/>
      <c r="M138" s="3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3"/>
    </row>
    <row r="139" spans="1:31" x14ac:dyDescent="0.2">
      <c r="A139" s="4"/>
      <c r="B139" s="5"/>
      <c r="C139" s="5"/>
      <c r="D139" s="21"/>
      <c r="E139" s="21"/>
      <c r="F139" s="21"/>
      <c r="G139" s="18"/>
      <c r="H139" s="18"/>
      <c r="I139" s="18"/>
      <c r="J139" s="19"/>
      <c r="K139" s="3"/>
      <c r="L139" s="19"/>
      <c r="M139" s="3"/>
      <c r="N139" s="20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3"/>
    </row>
    <row r="140" spans="1:31" x14ac:dyDescent="0.2">
      <c r="A140" s="4"/>
      <c r="B140" s="5"/>
      <c r="C140" s="5"/>
      <c r="D140" s="21"/>
      <c r="E140" s="21"/>
      <c r="F140" s="21"/>
      <c r="G140" s="18"/>
      <c r="H140" s="18"/>
      <c r="I140" s="18"/>
      <c r="J140" s="19"/>
      <c r="K140" s="3"/>
      <c r="L140" s="19"/>
      <c r="M140" s="3"/>
      <c r="N140" s="20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3"/>
    </row>
    <row r="141" spans="1:31" x14ac:dyDescent="0.2">
      <c r="A141" s="4"/>
      <c r="B141" s="5"/>
      <c r="C141" s="5"/>
      <c r="D141" s="21"/>
      <c r="E141" s="21"/>
      <c r="F141" s="21"/>
      <c r="G141" s="18"/>
      <c r="H141" s="18"/>
      <c r="I141" s="18"/>
      <c r="J141" s="19"/>
      <c r="K141" s="3"/>
      <c r="L141" s="19"/>
      <c r="M141" s="3"/>
      <c r="N141" s="20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3"/>
    </row>
    <row r="142" spans="1:31" x14ac:dyDescent="0.2">
      <c r="A142" s="4"/>
      <c r="B142" s="5"/>
      <c r="C142" s="5"/>
      <c r="D142" s="21"/>
      <c r="E142" s="21"/>
      <c r="F142" s="21"/>
      <c r="G142" s="18"/>
      <c r="H142" s="18"/>
      <c r="I142" s="18"/>
      <c r="J142" s="19"/>
      <c r="K142" s="3"/>
      <c r="L142" s="19"/>
      <c r="M142" s="3"/>
      <c r="N142" s="20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3"/>
    </row>
    <row r="143" spans="1:31" x14ac:dyDescent="0.2">
      <c r="A143" s="4"/>
      <c r="B143" s="5"/>
      <c r="C143" s="5"/>
      <c r="D143" s="21"/>
      <c r="E143" s="21"/>
      <c r="F143" s="21"/>
      <c r="G143" s="18"/>
      <c r="H143" s="18"/>
      <c r="I143" s="18"/>
      <c r="J143" s="19"/>
      <c r="K143" s="3"/>
      <c r="L143" s="19"/>
      <c r="M143" s="3"/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3"/>
    </row>
    <row r="144" spans="1:31" x14ac:dyDescent="0.2">
      <c r="A144" s="4"/>
      <c r="B144" s="5"/>
      <c r="C144" s="5"/>
      <c r="D144" s="21"/>
      <c r="E144" s="21"/>
      <c r="F144" s="21"/>
      <c r="G144" s="18"/>
      <c r="H144" s="18"/>
      <c r="I144" s="18"/>
      <c r="J144" s="19"/>
      <c r="K144" s="3"/>
      <c r="L144" s="19"/>
      <c r="M144" s="3"/>
      <c r="N144" s="20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3"/>
    </row>
    <row r="145" spans="1:31" x14ac:dyDescent="0.2">
      <c r="A145" s="4"/>
      <c r="B145" s="5"/>
      <c r="C145" s="5"/>
      <c r="D145" s="21"/>
      <c r="E145" s="21"/>
      <c r="F145" s="21"/>
      <c r="G145" s="18"/>
      <c r="H145" s="18"/>
      <c r="I145" s="18"/>
      <c r="J145" s="19"/>
      <c r="K145" s="3"/>
      <c r="L145" s="19"/>
      <c r="M145" s="3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3"/>
    </row>
    <row r="146" spans="1:31" x14ac:dyDescent="0.2">
      <c r="A146" s="4"/>
      <c r="B146" s="5"/>
      <c r="C146" s="5"/>
      <c r="D146" s="21"/>
      <c r="E146" s="21"/>
      <c r="F146" s="21"/>
      <c r="G146" s="18"/>
      <c r="H146" s="18"/>
      <c r="I146" s="18"/>
      <c r="J146" s="19"/>
      <c r="K146" s="3"/>
      <c r="L146" s="19"/>
      <c r="M146" s="3"/>
      <c r="N146" s="20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3"/>
    </row>
    <row r="147" spans="1:31" x14ac:dyDescent="0.2">
      <c r="A147" s="4"/>
      <c r="B147" s="5"/>
      <c r="C147" s="5"/>
      <c r="D147" s="21"/>
      <c r="E147" s="21"/>
      <c r="F147" s="21"/>
      <c r="G147" s="18"/>
      <c r="H147" s="18"/>
      <c r="I147" s="18"/>
      <c r="J147" s="19"/>
      <c r="K147" s="3"/>
      <c r="L147" s="19"/>
      <c r="M147" s="3"/>
      <c r="N147" s="20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3"/>
    </row>
    <row r="152" spans="1:31" x14ac:dyDescent="0.2">
      <c r="B152" s="22"/>
    </row>
    <row r="153" spans="1:31" x14ac:dyDescent="0.2">
      <c r="B153" s="8"/>
      <c r="C153" s="26"/>
    </row>
    <row r="154" spans="1:31" x14ac:dyDescent="0.2">
      <c r="B154" s="11"/>
      <c r="C154" s="5"/>
    </row>
    <row r="155" spans="1:31" x14ac:dyDescent="0.2">
      <c r="B155" s="11"/>
      <c r="C155" s="5"/>
    </row>
    <row r="157" spans="1:31" x14ac:dyDescent="0.2">
      <c r="B157" s="22"/>
    </row>
    <row r="158" spans="1:31" x14ac:dyDescent="0.2">
      <c r="B158" s="22"/>
    </row>
    <row r="161" spans="2:3" x14ac:dyDescent="0.2">
      <c r="B161" s="22"/>
    </row>
    <row r="162" spans="2:3" x14ac:dyDescent="0.2">
      <c r="B162" s="8"/>
      <c r="C162" s="26"/>
    </row>
  </sheetData>
  <autoFilter ref="A15:AH114" xr:uid="{00000000-0001-0000-0000-000000000000}"/>
  <sortState xmlns:xlrd2="http://schemas.microsoft.com/office/spreadsheetml/2017/richdata2" ref="B17:C114">
    <sortCondition ref="B17:B114"/>
  </sortState>
  <mergeCells count="43">
    <mergeCell ref="A117:AB117"/>
    <mergeCell ref="A12:A14"/>
    <mergeCell ref="B12:B14"/>
    <mergeCell ref="G12:G14"/>
    <mergeCell ref="J12:K12"/>
    <mergeCell ref="D12:D14"/>
    <mergeCell ref="C12:C14"/>
    <mergeCell ref="H12:H14"/>
    <mergeCell ref="E12:E14"/>
    <mergeCell ref="R12:S12"/>
    <mergeCell ref="T12:T14"/>
    <mergeCell ref="R13:S13"/>
    <mergeCell ref="W12:X12"/>
    <mergeCell ref="A116:AH116"/>
    <mergeCell ref="AE12:AF12"/>
    <mergeCell ref="AG12:AH12"/>
    <mergeCell ref="F12:F14"/>
    <mergeCell ref="U12:V12"/>
    <mergeCell ref="AD1:AH1"/>
    <mergeCell ref="L8:T8"/>
    <mergeCell ref="AG13:AH13"/>
    <mergeCell ref="W13:X13"/>
    <mergeCell ref="L12:M12"/>
    <mergeCell ref="N12:N14"/>
    <mergeCell ref="O12:P12"/>
    <mergeCell ref="Q12:Q14"/>
    <mergeCell ref="Y12:Z12"/>
    <mergeCell ref="U13:V13"/>
    <mergeCell ref="Y13:Z13"/>
    <mergeCell ref="L9:T9"/>
    <mergeCell ref="L10:T10"/>
    <mergeCell ref="A6:AH6"/>
    <mergeCell ref="L4:T4"/>
    <mergeCell ref="AD2:AH2"/>
    <mergeCell ref="I12:I14"/>
    <mergeCell ref="AE13:AF13"/>
    <mergeCell ref="AC12:AD12"/>
    <mergeCell ref="AA12:AB12"/>
    <mergeCell ref="AA13:AB13"/>
    <mergeCell ref="J13:K13"/>
    <mergeCell ref="L13:M13"/>
    <mergeCell ref="O13:P13"/>
    <mergeCell ref="AC13:AD13"/>
  </mergeCells>
  <pageMargins left="0.16" right="0.17" top="0.27" bottom="0" header="0.24" footer="0.19685039370078741"/>
  <pageSetup paperSize="9" scale="4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Ataskaitos forma</vt:lpstr>
      <vt:lpstr>'Ataskaitos forma'!Print_Titles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Jūratė Tupčiauskienė</cp:lastModifiedBy>
  <cp:revision/>
  <cp:lastPrinted>2025-02-26T06:20:35Z</cp:lastPrinted>
  <dcterms:created xsi:type="dcterms:W3CDTF">1996-10-14T23:33:28Z</dcterms:created>
  <dcterms:modified xsi:type="dcterms:W3CDTF">2025-07-25T07:40:39Z</dcterms:modified>
  <cp:category/>
  <cp:contentStatus/>
</cp:coreProperties>
</file>