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X:\!Interneto svetaine\Sutarciu skyrius\2025\PREVENCINĖS\2025-07-23\"/>
    </mc:Choice>
  </mc:AlternateContent>
  <xr:revisionPtr revIDLastSave="0" documentId="13_ncr:1_{3F8721AC-618B-4E20-8A24-6985F81DA3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taskaita" sheetId="4" r:id="rId1"/>
  </sheets>
  <definedNames>
    <definedName name="_xlnm._FilterDatabase" localSheetId="0" hidden="1">Ataskaita!$A$21:$AE$103</definedName>
    <definedName name="_xlnm.Print_Titles" localSheetId="0">Ataskaita!$17:$19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3" i="4" l="1"/>
  <c r="F90" i="4"/>
  <c r="F91" i="4"/>
  <c r="F92" i="4"/>
  <c r="F93" i="4"/>
  <c r="F94" i="4"/>
  <c r="F95" i="4"/>
  <c r="F96" i="4"/>
  <c r="F97" i="4"/>
  <c r="F98" i="4"/>
  <c r="F99" i="4"/>
  <c r="F89" i="4"/>
  <c r="F84" i="4"/>
  <c r="F85" i="4"/>
  <c r="F86" i="4"/>
  <c r="F87" i="4"/>
  <c r="F83" i="4"/>
  <c r="F59" i="4"/>
  <c r="F60" i="4"/>
  <c r="F61" i="4"/>
  <c r="F62" i="4"/>
  <c r="F63" i="4"/>
  <c r="F64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48" i="4"/>
  <c r="F49" i="4"/>
  <c r="F50" i="4"/>
  <c r="F51" i="4"/>
  <c r="F52" i="4"/>
  <c r="F53" i="4"/>
  <c r="F54" i="4"/>
  <c r="F55" i="4"/>
  <c r="F56" i="4"/>
  <c r="F57" i="4"/>
  <c r="F58" i="4"/>
  <c r="F47" i="4"/>
  <c r="F43" i="4"/>
  <c r="F35" i="4"/>
  <c r="F36" i="4"/>
  <c r="F37" i="4"/>
  <c r="F38" i="4"/>
  <c r="F23" i="4"/>
  <c r="F24" i="4"/>
  <c r="F25" i="4"/>
  <c r="F26" i="4"/>
  <c r="F27" i="4"/>
  <c r="F28" i="4"/>
  <c r="F29" i="4"/>
  <c r="F30" i="4"/>
  <c r="F31" i="4"/>
  <c r="F32" i="4"/>
  <c r="F33" i="4"/>
  <c r="F34" i="4"/>
  <c r="F22" i="4"/>
  <c r="Y21" i="4"/>
  <c r="I28" i="4" l="1"/>
  <c r="N28" i="4"/>
  <c r="I36" i="4"/>
  <c r="N36" i="4"/>
  <c r="I54" i="4"/>
  <c r="N54" i="4"/>
  <c r="I80" i="4"/>
  <c r="N80" i="4"/>
  <c r="I72" i="4"/>
  <c r="N72" i="4"/>
  <c r="I63" i="4"/>
  <c r="N63" i="4"/>
  <c r="I85" i="4"/>
  <c r="N85" i="4"/>
  <c r="I94" i="4"/>
  <c r="N94" i="4"/>
  <c r="I22" i="4"/>
  <c r="N22" i="4"/>
  <c r="I27" i="4"/>
  <c r="N27" i="4"/>
  <c r="I35" i="4"/>
  <c r="N35" i="4"/>
  <c r="I53" i="4"/>
  <c r="N53" i="4"/>
  <c r="I79" i="4"/>
  <c r="N79" i="4"/>
  <c r="I71" i="4"/>
  <c r="N71" i="4"/>
  <c r="I62" i="4"/>
  <c r="N62" i="4"/>
  <c r="I84" i="4"/>
  <c r="N84" i="4"/>
  <c r="I93" i="4"/>
  <c r="N93" i="4"/>
  <c r="I34" i="4"/>
  <c r="N34" i="4"/>
  <c r="I26" i="4"/>
  <c r="N26" i="4"/>
  <c r="I43" i="4"/>
  <c r="N43" i="4"/>
  <c r="I52" i="4"/>
  <c r="N52" i="4"/>
  <c r="I78" i="4"/>
  <c r="N78" i="4"/>
  <c r="I70" i="4"/>
  <c r="N70" i="4"/>
  <c r="I61" i="4"/>
  <c r="N61" i="4"/>
  <c r="I89" i="4"/>
  <c r="N89" i="4"/>
  <c r="I92" i="4"/>
  <c r="N92" i="4"/>
  <c r="I33" i="4"/>
  <c r="N33" i="4"/>
  <c r="I25" i="4"/>
  <c r="N25" i="4"/>
  <c r="I47" i="4"/>
  <c r="N47" i="4"/>
  <c r="I51" i="4"/>
  <c r="N51" i="4"/>
  <c r="I77" i="4"/>
  <c r="N77" i="4"/>
  <c r="I69" i="4"/>
  <c r="N69" i="4"/>
  <c r="I60" i="4"/>
  <c r="N60" i="4"/>
  <c r="I99" i="4"/>
  <c r="N99" i="4"/>
  <c r="I91" i="4"/>
  <c r="N91" i="4"/>
  <c r="I32" i="4"/>
  <c r="N32" i="4"/>
  <c r="I24" i="4"/>
  <c r="N24" i="4"/>
  <c r="I58" i="4"/>
  <c r="N58" i="4"/>
  <c r="I50" i="4"/>
  <c r="N50" i="4"/>
  <c r="I76" i="4"/>
  <c r="N76" i="4"/>
  <c r="I68" i="4"/>
  <c r="N68" i="4"/>
  <c r="I59" i="4"/>
  <c r="N59" i="4"/>
  <c r="I98" i="4"/>
  <c r="N98" i="4"/>
  <c r="I90" i="4"/>
  <c r="N90" i="4"/>
  <c r="I31" i="4"/>
  <c r="N31" i="4"/>
  <c r="I23" i="4"/>
  <c r="N23" i="4"/>
  <c r="I57" i="4"/>
  <c r="N57" i="4"/>
  <c r="I49" i="4"/>
  <c r="N49" i="4"/>
  <c r="I75" i="4"/>
  <c r="N75" i="4"/>
  <c r="I67" i="4"/>
  <c r="N67" i="4"/>
  <c r="I83" i="4"/>
  <c r="N83" i="4"/>
  <c r="I97" i="4"/>
  <c r="N97" i="4"/>
  <c r="I103" i="4"/>
  <c r="N103" i="4"/>
  <c r="I30" i="4"/>
  <c r="N30" i="4"/>
  <c r="I38" i="4"/>
  <c r="N38" i="4"/>
  <c r="I56" i="4"/>
  <c r="N56" i="4"/>
  <c r="I48" i="4"/>
  <c r="N48" i="4"/>
  <c r="I74" i="4"/>
  <c r="N74" i="4"/>
  <c r="I66" i="4"/>
  <c r="N66" i="4"/>
  <c r="I87" i="4"/>
  <c r="N87" i="4"/>
  <c r="I96" i="4"/>
  <c r="N96" i="4"/>
  <c r="I29" i="4"/>
  <c r="N29" i="4"/>
  <c r="I37" i="4"/>
  <c r="N37" i="4"/>
  <c r="I55" i="4"/>
  <c r="N55" i="4"/>
  <c r="I81" i="4"/>
  <c r="N81" i="4"/>
  <c r="I73" i="4"/>
  <c r="N73" i="4"/>
  <c r="I64" i="4"/>
  <c r="N64" i="4"/>
  <c r="I86" i="4"/>
  <c r="N86" i="4"/>
  <c r="I95" i="4"/>
  <c r="N95" i="4"/>
  <c r="Z21" i="4" l="1"/>
  <c r="V21" i="4"/>
  <c r="T21" i="4"/>
  <c r="R21" i="4"/>
  <c r="P21" i="4"/>
  <c r="M21" i="4"/>
  <c r="K21" i="4"/>
  <c r="H21" i="4"/>
  <c r="L21" i="4"/>
  <c r="J21" i="4"/>
  <c r="G21" i="4" l="1"/>
  <c r="E65" i="4"/>
  <c r="E21" i="4" l="1"/>
  <c r="F65" i="4"/>
  <c r="I65" i="4" l="1"/>
  <c r="N65" i="4"/>
  <c r="F21" i="4"/>
  <c r="U21" i="4" l="1"/>
  <c r="W21" i="4"/>
  <c r="N21" i="4" l="1"/>
  <c r="X21" i="4"/>
  <c r="S21" i="4"/>
  <c r="Q21" i="4"/>
  <c r="O21" i="4"/>
  <c r="I21" i="4" l="1"/>
</calcChain>
</file>

<file path=xl/sharedStrings.xml><?xml version="1.0" encoding="utf-8"?>
<sst xmlns="http://schemas.openxmlformats.org/spreadsheetml/2006/main" count="955" uniqueCount="127">
  <si>
    <t>Šiauliai</t>
  </si>
  <si>
    <t>Eil. Nr.</t>
  </si>
  <si>
    <t>Asmens sveikatos priežiūros įstaigos (toliau-ASPĮ) indentifikacinis numeris</t>
  </si>
  <si>
    <t>ASPĮ pavadinimas</t>
  </si>
  <si>
    <t>Planuojama patikrinti per ataskaitinį laikotarpį *</t>
  </si>
  <si>
    <t xml:space="preserve">vnt. </t>
  </si>
  <si>
    <t>Eur</t>
  </si>
  <si>
    <t>vnt.</t>
  </si>
  <si>
    <t>VšĮ Šiaulių centro poliklinika</t>
  </si>
  <si>
    <t>x</t>
  </si>
  <si>
    <t>VšĮ Dainų PSPC</t>
  </si>
  <si>
    <t>VšĮ Joniškio PSPC</t>
  </si>
  <si>
    <t>VšĮ Radviliškio rajono PSPC</t>
  </si>
  <si>
    <t>VšĮ Baisogalos PSPC</t>
  </si>
  <si>
    <t>VšĮ Kelmės rajono PSPC</t>
  </si>
  <si>
    <t>VšĮ Šaukėnų ambulatorija</t>
  </si>
  <si>
    <t>VšĮ Tytuvėnų PSPC</t>
  </si>
  <si>
    <t>VšĮ Kelmės rajono BPG centras</t>
  </si>
  <si>
    <t>VšĮ Papilės ambulatorija</t>
  </si>
  <si>
    <t>VšĮ Kruopių ambulatorija</t>
  </si>
  <si>
    <t>VšĮ Tilžės g. bendrosios praktikos gydytojo kabinetas</t>
  </si>
  <si>
    <t>UAB "Senojo bokšto" klinika</t>
  </si>
  <si>
    <t>UAB "Pirmoji viltis"</t>
  </si>
  <si>
    <t>IĮ J.Jankauskienės šeimos gydytojų centras</t>
  </si>
  <si>
    <t>UAB "Gegužių sveikatos centras"</t>
  </si>
  <si>
    <t>UAB "Lyros šeimos centras"</t>
  </si>
  <si>
    <t xml:space="preserve">UAB ,,Antano Lizdenio sveikatos centras“ </t>
  </si>
  <si>
    <t>UAB "Tavo sveikatos namai"</t>
  </si>
  <si>
    <t>UAB „Medicinos namai šeimai“</t>
  </si>
  <si>
    <t>UAB „Medicus LT“</t>
  </si>
  <si>
    <t>UAB "Vita sana"</t>
  </si>
  <si>
    <t>VšĮ Mažeikių PSPC</t>
  </si>
  <si>
    <t>VšĮ Sedos PSPC</t>
  </si>
  <si>
    <t>VšĮ Rietavo PSPC</t>
  </si>
  <si>
    <t>VšĮ Mažeikių senamiesčio PSPC</t>
  </si>
  <si>
    <t>UAB Tirkšlių sveikatos namai</t>
  </si>
  <si>
    <t>UAB Dr. A. Biržiškos sveikatos centras</t>
  </si>
  <si>
    <t>L. M. Šilgalienės įmonė „Sveikata“</t>
  </si>
  <si>
    <t>I. Miškinienės individuali įmonė</t>
  </si>
  <si>
    <t>UAB Šeimos sveikatos centras</t>
  </si>
  <si>
    <t>UAB "Klinikas Pulsas"</t>
  </si>
  <si>
    <t>UAB „Rietavo šeimos daktaras“</t>
  </si>
  <si>
    <t>A. Klišonio komercinė firma „Inesa“</t>
  </si>
  <si>
    <t>UAB „Plungės sveikatos centras“</t>
  </si>
  <si>
    <t>UAB Telšių šeimos klinika</t>
  </si>
  <si>
    <t>UAB Telšių šeimos sveikatos centras</t>
  </si>
  <si>
    <t>UAB „Kristivita“</t>
  </si>
  <si>
    <t>UAB Akmenės sveikatos centras</t>
  </si>
  <si>
    <t>VšĮ Radviliškio ligoninė</t>
  </si>
  <si>
    <t>VšĮ Kelmės ligoninė</t>
  </si>
  <si>
    <t>Įvykdyta proc.  (6/5*100)</t>
  </si>
  <si>
    <t xml:space="preserve">VšĮ Šeduvos PSPC </t>
  </si>
  <si>
    <t>VšĮ Respublikinė Šiaulių ligoninė</t>
  </si>
  <si>
    <t xml:space="preserve">VšĮ Regioninė Telšių ligoninė </t>
  </si>
  <si>
    <t>eur</t>
  </si>
  <si>
    <t>VšĮ Joniškio ligoninė</t>
  </si>
  <si>
    <t>VšĮ Regioninė Mažeikių ligoninė</t>
  </si>
  <si>
    <t xml:space="preserve">Forma patvirtinta </t>
  </si>
  <si>
    <t>Valstybinės ligonių kasos prie</t>
  </si>
  <si>
    <t>Sveikatos apsaugos ministerijos direktoriaus</t>
  </si>
  <si>
    <t>2006 m. kovo 29 d. įsakymu Nr.1K-43</t>
  </si>
  <si>
    <t>(Valstybinės ligonių kasos prie</t>
  </si>
  <si>
    <t>STOROSIOS ŽARNOS VĖŽIO ANKSTYVOSIOS DIAGNOSTIKOS FINANSAVIMO PROGRAMOS VYKDYMO ATASKAITA</t>
  </si>
  <si>
    <t>Paciento siuntimas pas gydytoją specialistą atlikti kolonoskopiją</t>
  </si>
  <si>
    <t>kodas 3019</t>
  </si>
  <si>
    <t>kodas 3020</t>
  </si>
  <si>
    <t>kodas 3021</t>
  </si>
  <si>
    <t xml:space="preserve">Iš viso: </t>
  </si>
  <si>
    <t>A.Žiurlio klinika</t>
  </si>
  <si>
    <t xml:space="preserve">UAB Affidea Lietuva </t>
  </si>
  <si>
    <t xml:space="preserve">UAB "Užvenčio šeimos sveikatos centras" </t>
  </si>
  <si>
    <t>UAB Jūsų klinika</t>
  </si>
  <si>
    <t>UAB InMedica/Vytauto g. Šiauliai</t>
  </si>
  <si>
    <t>UAB InMedica/Livonijos g.  Joniškis</t>
  </si>
  <si>
    <t>UAB InMedica/Miesto a. Žagarė</t>
  </si>
  <si>
    <t>Lietuvos kalėjimų tarnyba</t>
  </si>
  <si>
    <t>kodas 4468</t>
  </si>
  <si>
    <t>VšĮ Pakruojo sveikatos centras</t>
  </si>
  <si>
    <t>VšĮ Plungės ligoninė</t>
  </si>
  <si>
    <t>VšĮ Šiaulių rajono savivaldybės sveikatos centras/
 J. Basanavičiaus g., Kuršėnai</t>
  </si>
  <si>
    <t>VšĮ N. Akmenės ligoninė-sveikatos centras/
Ventos g., Venta</t>
  </si>
  <si>
    <t>VšĮ Telšių rajono PSPC/Kalno g., Telšiai</t>
  </si>
  <si>
    <t>VšĮ Telšių rajono PSPC/Ligoninės g., Varniai</t>
  </si>
  <si>
    <t>VšĮ N. Akmenės ligoninė-sveikatos centras/
Žemaitijos g., Naujoji Akmenė</t>
  </si>
  <si>
    <t>VšĮ Šiaulių rajono savivaldybės sveikatos centras/
S. Dariaus ir S. Girėno g., Gruzdžiai</t>
  </si>
  <si>
    <t>VšĮ Telšių rajono PSPC/Telšių g., Luokė</t>
  </si>
  <si>
    <t>UAB InMedica/Sevastopolio g. Šiauliai</t>
  </si>
  <si>
    <t>UAB InMedica/Naftininkų g. Mažeikiai</t>
  </si>
  <si>
    <t>UAB „Rezus.lt“/Gumbinės g., Šiauliai</t>
  </si>
  <si>
    <t>UAB „Rezus.lt“/Gegužių g., Šiauliai</t>
  </si>
  <si>
    <t>UAB InMedica/Varpo g. Šiauliai</t>
  </si>
  <si>
    <t>UAB InMedica/Plungės g. Telšiai</t>
  </si>
  <si>
    <t>UAB "ABC diagnostika"/Vytauto g., Šiauliai</t>
  </si>
  <si>
    <t xml:space="preserve">UAB "ABC diagnostika"Žemaitijos g., Mažeikiai </t>
  </si>
  <si>
    <t>UAB InMedica/Žalioji g. Radviliškis</t>
  </si>
  <si>
    <t>UAB InMedica/Gardino g. Šiauliai</t>
  </si>
  <si>
    <t>UAB "Jūsų medicinos namai"/Birutės g. Kelmė</t>
  </si>
  <si>
    <t>UAB "Jūsų medicinos namai"/
J. Basanavičiaus g. 8-12, Kuršėnai</t>
  </si>
  <si>
    <t>UAB "Salvavita"</t>
  </si>
  <si>
    <t>UAB Diagnostikos laboratorija</t>
  </si>
  <si>
    <t>Gydytojo specialisto konsultacija, kai atliekama kolonoskopija ir, jei reikia, paimama biopsijos medžiaga, netaikant intraveninės nejautros</t>
  </si>
  <si>
    <t>Gydytojo specialisto konsultacija, kai atliekama kolonoskopija ir, jei reikia, paimama biopsijos medžiaga, taikant intraveninę nejautrą</t>
  </si>
  <si>
    <t>Gydytojo specialisto konsultacija, kai atliekama kolonoskopija, polipektomija ir, jei reikia, paimama biopsijos medžiaga, netaikant intraveninės nejautros</t>
  </si>
  <si>
    <t>kodas 4528</t>
  </si>
  <si>
    <t>VšĮ N. Akmenės ligoninė-sveikatos centras/
S. Daukanto g., Akmenė</t>
  </si>
  <si>
    <t>K. Preibio gamybinė įmonė/ Plungės g., Rietavas</t>
  </si>
  <si>
    <t>K. Preibio gamybinė įmonė/ Vytauto g., Plungė</t>
  </si>
  <si>
    <t xml:space="preserve"> 2025 m. sausio 31 d. įsakymo Nr. 1K-29  redakcija) </t>
  </si>
  <si>
    <t>Informavimo apie storosios žarnos vėžio ankstyvąją diagnostiką paslauga</t>
  </si>
  <si>
    <t>kodas 4678</t>
  </si>
  <si>
    <t>Imunocheminio slapto kraujavimo išmatose tyrimo (iFOBT) atlikimo ir rezultatų įvertinimo paslauga</t>
  </si>
  <si>
    <t>kodai 4679, 4680</t>
  </si>
  <si>
    <t>proc.</t>
  </si>
  <si>
    <t>Gydytojo specialisto konsultacija, kai atliekama kolonoskopija, polipektomija ir, jei reikia, paimama biopsijos medžiaga, taikant intraveninę nejautrą</t>
  </si>
  <si>
    <t>Biopsijos medžiagos histologinio ištyrimo ir įvertinimo paslauga</t>
  </si>
  <si>
    <t>kodai 3025–3036, 3421</t>
  </si>
  <si>
    <t xml:space="preserve">* Prie ASPĮ prirašytų 50–74 m. (imtinai) asmenų skaičių (sausio 1 d. duomenimis) dalijame iš programoje nustatyto laikotarpio (atitinkamo metų skaičiaus) tarp periodinių patikrinimų (jei skaičiuojama, kiek asmenų planuojama patikrinti per ketvirtį, dar dalijame iš 4). </t>
  </si>
  <si>
    <t>kodai 3023, 3024</t>
  </si>
  <si>
    <t xml:space="preserve">Informavimas apie storosios žarnos vėžio ankstyvąją diagnostiką ir iFOBT rezultatų įvertinimas </t>
  </si>
  <si>
    <t>Įvykdyta proc. ((9+11)/5 x 100)</t>
  </si>
  <si>
    <t xml:space="preserve">UAB "Medikvita" </t>
  </si>
  <si>
    <t>Prie ASPĮ prirašytų 50–74 m. (imtinai) asmenų skaičius (sausio 1 d. duomenimis)</t>
  </si>
  <si>
    <t>7814 ;28130</t>
  </si>
  <si>
    <t xml:space="preserve">  2025 m. I pusm.</t>
  </si>
  <si>
    <t>UAB "Joniškio medicinos namai" (iki 2025-06-29 UAB „V. Neverauskienės vaistinė")</t>
  </si>
  <si>
    <t>VALSTYBINĖ LIGONIŲ KASA PRIE SVEIKATOS APSAUGOS MINISTERIJOS</t>
  </si>
  <si>
    <t>Paslaugų kompensavimo skyriui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</si>
</sst>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-* #,##0.00\ _L_t_-;\-* #,##0.00\ _L_t_-;_-* &quot;-&quot;??\ _L_t_-;_-@_-"/>
    <numFmt numFmtId="165" formatCode="_-* #,##0\ _L_t_-;\-* #,##0\ _L_t_-;_-* &quot;-&quot;??\ _L_t_-;_-@_-"/>
    <numFmt numFmtId="166" formatCode="_-* #,##0.0\ _L_t_-;\-* #,##0.0\ _L_t_-;_-* &quot;-&quot;??\ _L_t_-;_-@_-"/>
    <numFmt numFmtId="167" formatCode="_-* #,##0.00\ &quot;Lt&quot;_-;\-* #,##0.00\ &quot;Lt&quot;_-;_-* &quot;-&quot;??\ &quot;Lt&quot;_-;_-@_-"/>
    <numFmt numFmtId="168" formatCode="_-* #,##0.00\ _L_t_-;\-* #,##0.00\ _L_t_-;_-* \-??\ _L_t_-;_-@_-"/>
    <numFmt numFmtId="169" formatCode="#,##0_ ;\-#,##0\ "/>
    <numFmt numFmtId="170" formatCode="_-* #,##0.00\ _€_-;\-* #,##0.00\ _€_-;_-* &quot;-&quot;??\ _€_-;_-@_-"/>
  </numFmts>
  <fonts count="17" x14ac:knownFonts="1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indexed="8"/>
      <name val="Arial"/>
      <family val="2"/>
      <charset val="186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</font>
    <font>
      <sz val="10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0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>
      <alignment horizontal="justify" vertical="justify"/>
    </xf>
    <xf numFmtId="0" fontId="7" fillId="0" borderId="0"/>
    <xf numFmtId="0" fontId="7" fillId="0" borderId="0"/>
    <xf numFmtId="0" fontId="10" fillId="0" borderId="0"/>
    <xf numFmtId="9" fontId="7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8">
    <xf numFmtId="0" fontId="0" fillId="0" borderId="0" xfId="0"/>
    <xf numFmtId="165" fontId="8" fillId="0" borderId="0" xfId="1" applyNumberFormat="1" applyFont="1" applyProtection="1">
      <protection locked="0"/>
    </xf>
    <xf numFmtId="0" fontId="8" fillId="0" borderId="0" xfId="5" applyFont="1" applyAlignment="1" applyProtection="1">
      <alignment horizontal="center"/>
      <protection locked="0"/>
    </xf>
    <xf numFmtId="0" fontId="8" fillId="0" borderId="0" xfId="5" applyFont="1" applyProtection="1">
      <protection locked="0"/>
    </xf>
    <xf numFmtId="0" fontId="11" fillId="0" borderId="0" xfId="5" applyFont="1" applyAlignment="1" applyProtection="1">
      <alignment vertical="center"/>
      <protection locked="0"/>
    </xf>
    <xf numFmtId="0" fontId="11" fillId="0" borderId="0" xfId="5" applyFont="1" applyProtection="1">
      <protection locked="0"/>
    </xf>
    <xf numFmtId="0" fontId="11" fillId="0" borderId="0" xfId="2" applyFont="1" applyAlignment="1" applyProtection="1">
      <alignment vertical="center"/>
      <protection locked="0"/>
    </xf>
    <xf numFmtId="0" fontId="11" fillId="0" borderId="0" xfId="5" applyFont="1" applyAlignment="1" applyProtection="1">
      <alignment horizontal="center"/>
      <protection locked="0"/>
    </xf>
    <xf numFmtId="164" fontId="11" fillId="0" borderId="0" xfId="1" applyFont="1" applyAlignment="1" applyProtection="1">
      <alignment horizontal="center"/>
      <protection locked="0"/>
    </xf>
    <xf numFmtId="0" fontId="12" fillId="0" borderId="0" xfId="5" applyFont="1" applyAlignment="1" applyProtection="1">
      <alignment horizontal="center"/>
      <protection locked="0"/>
    </xf>
    <xf numFmtId="164" fontId="12" fillId="0" borderId="0" xfId="1" applyFont="1" applyAlignment="1" applyProtection="1">
      <alignment horizontal="center"/>
      <protection locked="0"/>
    </xf>
    <xf numFmtId="0" fontId="12" fillId="0" borderId="0" xfId="5" applyFont="1" applyAlignment="1" applyProtection="1">
      <alignment horizontal="left"/>
      <protection locked="0"/>
    </xf>
    <xf numFmtId="164" fontId="12" fillId="0" borderId="0" xfId="1" applyFont="1" applyAlignment="1" applyProtection="1">
      <alignment horizontal="left"/>
      <protection locked="0"/>
    </xf>
    <xf numFmtId="0" fontId="13" fillId="0" borderId="0" xfId="5" applyFont="1" applyProtection="1">
      <protection locked="0"/>
    </xf>
    <xf numFmtId="0" fontId="11" fillId="0" borderId="0" xfId="2" applyFont="1" applyAlignment="1" applyProtection="1">
      <alignment horizontal="left" vertical="center"/>
      <protection locked="0"/>
    </xf>
    <xf numFmtId="164" fontId="11" fillId="0" borderId="0" xfId="1" applyFont="1" applyAlignment="1" applyProtection="1">
      <alignment vertical="center"/>
      <protection locked="0"/>
    </xf>
    <xf numFmtId="0" fontId="8" fillId="0" borderId="0" xfId="5" applyFont="1" applyAlignment="1" applyProtection="1">
      <alignment horizontal="left"/>
      <protection locked="0"/>
    </xf>
    <xf numFmtId="164" fontId="8" fillId="0" borderId="0" xfId="1" applyFont="1" applyAlignment="1" applyProtection="1">
      <alignment horizontal="center"/>
      <protection locked="0"/>
    </xf>
    <xf numFmtId="0" fontId="11" fillId="0" borderId="0" xfId="5" applyFont="1" applyAlignment="1" applyProtection="1">
      <alignment horizontal="left"/>
      <protection locked="0"/>
    </xf>
    <xf numFmtId="0" fontId="11" fillId="0" borderId="3" xfId="5" applyFont="1" applyBorder="1" applyAlignment="1" applyProtection="1">
      <alignment horizontal="center" vertical="center"/>
      <protection locked="0"/>
    </xf>
    <xf numFmtId="0" fontId="11" fillId="0" borderId="3" xfId="5" applyFont="1" applyBorder="1" applyAlignment="1" applyProtection="1">
      <alignment horizontal="left" vertical="center"/>
      <protection locked="0"/>
    </xf>
    <xf numFmtId="0" fontId="11" fillId="0" borderId="0" xfId="5" applyFont="1" applyAlignment="1" applyProtection="1">
      <alignment horizontal="center" vertical="center"/>
      <protection locked="0"/>
    </xf>
    <xf numFmtId="0" fontId="11" fillId="0" borderId="0" xfId="5" applyFont="1" applyAlignment="1" applyProtection="1">
      <alignment horizontal="left" vertical="center"/>
      <protection locked="0"/>
    </xf>
    <xf numFmtId="0" fontId="12" fillId="0" borderId="3" xfId="5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/>
    </xf>
    <xf numFmtId="0" fontId="11" fillId="0" borderId="0" xfId="2" applyFont="1" applyAlignment="1" applyProtection="1">
      <alignment horizontal="center"/>
      <protection locked="0"/>
    </xf>
    <xf numFmtId="164" fontId="11" fillId="2" borderId="3" xfId="1" applyFont="1" applyFill="1" applyBorder="1" applyAlignment="1" applyProtection="1">
      <alignment horizontal="center" vertical="center" wrapText="1"/>
      <protection locked="0"/>
    </xf>
    <xf numFmtId="0" fontId="11" fillId="2" borderId="3" xfId="7" applyFont="1" applyFill="1" applyBorder="1" applyAlignment="1" applyProtection="1">
      <alignment horizontal="center" vertical="center" wrapText="1"/>
      <protection locked="0"/>
    </xf>
    <xf numFmtId="0" fontId="11" fillId="0" borderId="0" xfId="5" applyFont="1" applyAlignment="1" applyProtection="1">
      <alignment horizontal="center" vertical="center" wrapText="1"/>
      <protection locked="0"/>
    </xf>
    <xf numFmtId="170" fontId="13" fillId="0" borderId="0" xfId="5" applyNumberFormat="1" applyFont="1" applyProtection="1">
      <protection locked="0"/>
    </xf>
    <xf numFmtId="0" fontId="11" fillId="0" borderId="7" xfId="5" applyFont="1" applyBorder="1" applyAlignment="1" applyProtection="1">
      <alignment horizontal="center" vertical="center"/>
      <protection locked="0"/>
    </xf>
    <xf numFmtId="0" fontId="12" fillId="2" borderId="7" xfId="3" applyFont="1" applyFill="1" applyBorder="1" applyAlignment="1" applyProtection="1">
      <alignment horizontal="center" vertical="center"/>
      <protection locked="0"/>
    </xf>
    <xf numFmtId="0" fontId="11" fillId="0" borderId="7" xfId="3" applyFont="1" applyBorder="1" applyAlignment="1" applyProtection="1">
      <alignment vertical="center" wrapText="1"/>
      <protection locked="0"/>
    </xf>
    <xf numFmtId="165" fontId="12" fillId="0" borderId="7" xfId="1" applyNumberFormat="1" applyFont="1" applyBorder="1" applyAlignment="1" applyProtection="1">
      <alignment horizontal="center" vertical="center"/>
    </xf>
    <xf numFmtId="165" fontId="12" fillId="0" borderId="7" xfId="1" applyNumberFormat="1" applyFont="1" applyBorder="1" applyAlignment="1" applyProtection="1">
      <alignment vertical="center"/>
    </xf>
    <xf numFmtId="165" fontId="11" fillId="0" borderId="7" xfId="1" applyNumberFormat="1" applyFont="1" applyBorder="1" applyAlignment="1" applyProtection="1">
      <alignment horizontal="center" vertical="center"/>
    </xf>
    <xf numFmtId="164" fontId="11" fillId="0" borderId="7" xfId="1" applyFont="1" applyBorder="1" applyAlignment="1" applyProtection="1">
      <alignment horizontal="center" vertical="center"/>
    </xf>
    <xf numFmtId="166" fontId="11" fillId="0" borderId="7" xfId="1" applyNumberFormat="1" applyFont="1" applyBorder="1" applyAlignment="1" applyProtection="1">
      <alignment horizontal="center" vertical="center"/>
    </xf>
    <xf numFmtId="0" fontId="12" fillId="2" borderId="3" xfId="3" applyFont="1" applyFill="1" applyBorder="1" applyAlignment="1" applyProtection="1">
      <alignment horizontal="center" vertical="center"/>
      <protection locked="0"/>
    </xf>
    <xf numFmtId="0" fontId="12" fillId="0" borderId="3" xfId="3" applyFont="1" applyBorder="1" applyAlignment="1" applyProtection="1">
      <alignment vertical="center" wrapText="1"/>
      <protection locked="0"/>
    </xf>
    <xf numFmtId="165" fontId="12" fillId="0" borderId="3" xfId="1" applyNumberFormat="1" applyFont="1" applyBorder="1" applyAlignment="1" applyProtection="1">
      <alignment horizontal="center" vertical="center"/>
    </xf>
    <xf numFmtId="165" fontId="11" fillId="0" borderId="3" xfId="1" applyNumberFormat="1" applyFont="1" applyBorder="1" applyAlignment="1" applyProtection="1">
      <alignment horizontal="center" vertical="center"/>
    </xf>
    <xf numFmtId="164" fontId="11" fillId="0" borderId="3" xfId="1" applyFont="1" applyBorder="1" applyAlignment="1" applyProtection="1">
      <alignment horizontal="center" vertical="center"/>
    </xf>
    <xf numFmtId="0" fontId="14" fillId="0" borderId="3" xfId="3" applyFont="1" applyBorder="1" applyAlignment="1" applyProtection="1">
      <alignment vertical="center" wrapText="1"/>
      <protection locked="0"/>
    </xf>
    <xf numFmtId="0" fontId="12" fillId="2" borderId="3" xfId="3" applyFont="1" applyFill="1" applyBorder="1" applyAlignment="1" applyProtection="1">
      <alignment vertical="center" wrapText="1"/>
      <protection locked="0"/>
    </xf>
    <xf numFmtId="165" fontId="11" fillId="2" borderId="3" xfId="1" applyNumberFormat="1" applyFont="1" applyFill="1" applyBorder="1" applyAlignment="1" applyProtection="1">
      <alignment horizontal="center" vertical="center"/>
    </xf>
    <xf numFmtId="164" fontId="11" fillId="2" borderId="3" xfId="1" applyFont="1" applyFill="1" applyBorder="1" applyAlignment="1" applyProtection="1">
      <alignment horizontal="center" vertical="center"/>
    </xf>
    <xf numFmtId="0" fontId="11" fillId="0" borderId="3" xfId="5" applyFont="1" applyBorder="1" applyAlignment="1">
      <alignment horizontal="center" vertical="center"/>
    </xf>
    <xf numFmtId="0" fontId="11" fillId="2" borderId="3" xfId="0" applyFont="1" applyFill="1" applyBorder="1" applyAlignment="1" applyProtection="1">
      <alignment vertical="center" wrapText="1"/>
      <protection locked="0"/>
    </xf>
    <xf numFmtId="165" fontId="11" fillId="0" borderId="8" xfId="1" applyNumberFormat="1" applyFont="1" applyBorder="1" applyAlignment="1" applyProtection="1">
      <alignment horizontal="center" vertical="center"/>
    </xf>
    <xf numFmtId="0" fontId="11" fillId="0" borderId="3" xfId="3" applyFont="1" applyBorder="1" applyAlignment="1" applyProtection="1">
      <alignment vertical="center" wrapText="1"/>
      <protection locked="0"/>
    </xf>
    <xf numFmtId="0" fontId="11" fillId="0" borderId="3" xfId="3" applyFont="1" applyBorder="1" applyAlignment="1" applyProtection="1">
      <alignment vertical="center"/>
      <protection locked="0"/>
    </xf>
    <xf numFmtId="0" fontId="12" fillId="0" borderId="3" xfId="3" applyFont="1" applyBorder="1" applyAlignment="1" applyProtection="1">
      <alignment vertical="center"/>
      <protection locked="0"/>
    </xf>
    <xf numFmtId="0" fontId="11" fillId="2" borderId="3" xfId="3" applyFont="1" applyFill="1" applyBorder="1" applyAlignment="1" applyProtection="1">
      <alignment horizontal="center" vertical="center"/>
      <protection locked="0"/>
    </xf>
    <xf numFmtId="0" fontId="11" fillId="2" borderId="3" xfId="3" applyFont="1" applyFill="1" applyBorder="1" applyAlignment="1" applyProtection="1">
      <alignment vertical="center"/>
      <protection locked="0"/>
    </xf>
    <xf numFmtId="0" fontId="11" fillId="2" borderId="3" xfId="3" applyFont="1" applyFill="1" applyBorder="1" applyAlignment="1" applyProtection="1">
      <alignment vertical="center" wrapText="1"/>
      <protection locked="0"/>
    </xf>
    <xf numFmtId="0" fontId="12" fillId="2" borderId="3" xfId="3" applyFont="1" applyFill="1" applyBorder="1" applyAlignment="1" applyProtection="1">
      <alignment horizontal="center" vertical="center" wrapText="1"/>
      <protection locked="0"/>
    </xf>
    <xf numFmtId="0" fontId="12" fillId="2" borderId="3" xfId="3" applyFont="1" applyFill="1" applyBorder="1" applyAlignment="1" applyProtection="1">
      <alignment vertical="center"/>
      <protection locked="0"/>
    </xf>
    <xf numFmtId="0" fontId="14" fillId="2" borderId="3" xfId="3" applyFont="1" applyFill="1" applyBorder="1" applyAlignment="1" applyProtection="1">
      <alignment vertical="center" wrapText="1"/>
      <protection locked="0"/>
    </xf>
    <xf numFmtId="0" fontId="8" fillId="2" borderId="3" xfId="4" applyFont="1" applyFill="1" applyBorder="1" applyAlignment="1" applyProtection="1">
      <alignment horizontal="center" vertical="center"/>
      <protection locked="0"/>
    </xf>
    <xf numFmtId="0" fontId="8" fillId="0" borderId="3" xfId="6" applyFont="1" applyBorder="1" applyAlignment="1">
      <alignment vertical="center"/>
    </xf>
    <xf numFmtId="0" fontId="11" fillId="2" borderId="3" xfId="5" applyFont="1" applyFill="1" applyBorder="1" applyAlignment="1" applyProtection="1">
      <alignment vertical="center"/>
      <protection locked="0"/>
    </xf>
    <xf numFmtId="0" fontId="12" fillId="0" borderId="3" xfId="5" applyFont="1" applyBorder="1" applyAlignment="1" applyProtection="1">
      <alignment horizontal="left" vertical="center"/>
      <protection locked="0"/>
    </xf>
    <xf numFmtId="164" fontId="11" fillId="0" borderId="0" xfId="1" applyFont="1" applyBorder="1" applyAlignment="1" applyProtection="1">
      <alignment horizontal="center" vertical="center"/>
    </xf>
    <xf numFmtId="4" fontId="16" fillId="0" borderId="0" xfId="29" applyNumberFormat="1" applyFont="1" applyAlignment="1">
      <alignment horizontal="center"/>
    </xf>
    <xf numFmtId="0" fontId="8" fillId="0" borderId="0" xfId="4" applyFont="1" applyAlignment="1" applyProtection="1">
      <alignment horizontal="left"/>
      <protection locked="0"/>
    </xf>
    <xf numFmtId="0" fontId="14" fillId="0" borderId="3" xfId="0" applyFont="1" applyBorder="1" applyAlignment="1">
      <alignment horizontal="center" vertical="center"/>
    </xf>
    <xf numFmtId="170" fontId="11" fillId="0" borderId="0" xfId="5" applyNumberFormat="1" applyFont="1" applyAlignment="1" applyProtection="1">
      <alignment vertical="center"/>
      <protection locked="0"/>
    </xf>
    <xf numFmtId="1" fontId="11" fillId="0" borderId="8" xfId="5" applyNumberFormat="1" applyFont="1" applyBorder="1" applyAlignment="1" applyProtection="1">
      <alignment horizontal="center" vertical="center" wrapText="1"/>
      <protection locked="0"/>
    </xf>
    <xf numFmtId="0" fontId="11" fillId="0" borderId="8" xfId="5" applyFont="1" applyBorder="1" applyAlignment="1" applyProtection="1">
      <alignment horizontal="center"/>
      <protection locked="0"/>
    </xf>
    <xf numFmtId="0" fontId="13" fillId="2" borderId="4" xfId="5" applyFont="1" applyFill="1" applyBorder="1" applyAlignment="1" applyProtection="1">
      <alignment horizontal="center"/>
      <protection locked="0"/>
    </xf>
    <xf numFmtId="0" fontId="15" fillId="2" borderId="5" xfId="5" applyFont="1" applyFill="1" applyBorder="1" applyAlignment="1" applyProtection="1">
      <alignment horizontal="right"/>
      <protection locked="0"/>
    </xf>
    <xf numFmtId="165" fontId="13" fillId="2" borderId="5" xfId="1" applyNumberFormat="1" applyFont="1" applyFill="1" applyBorder="1" applyAlignment="1" applyProtection="1">
      <alignment horizontal="center"/>
    </xf>
    <xf numFmtId="164" fontId="13" fillId="2" borderId="5" xfId="1" applyFont="1" applyFill="1" applyBorder="1" applyAlignment="1" applyProtection="1">
      <alignment horizontal="center"/>
    </xf>
    <xf numFmtId="166" fontId="13" fillId="2" borderId="5" xfId="1" applyNumberFormat="1" applyFont="1" applyFill="1" applyBorder="1" applyAlignment="1" applyProtection="1">
      <alignment horizontal="center"/>
    </xf>
    <xf numFmtId="166" fontId="11" fillId="0" borderId="5" xfId="1" applyNumberFormat="1" applyFont="1" applyBorder="1" applyAlignment="1" applyProtection="1">
      <alignment horizontal="center" vertical="center"/>
    </xf>
    <xf numFmtId="164" fontId="13" fillId="2" borderId="6" xfId="1" applyFont="1" applyFill="1" applyBorder="1" applyAlignment="1" applyProtection="1">
      <alignment horizontal="center"/>
    </xf>
    <xf numFmtId="0" fontId="13" fillId="2" borderId="9" xfId="5" applyFont="1" applyFill="1" applyBorder="1" applyAlignment="1" applyProtection="1">
      <alignment horizontal="center"/>
      <protection locked="0"/>
    </xf>
    <xf numFmtId="169" fontId="13" fillId="2" borderId="5" xfId="1" applyNumberFormat="1" applyFont="1" applyFill="1" applyBorder="1" applyAlignment="1" applyProtection="1">
      <alignment horizontal="center"/>
    </xf>
    <xf numFmtId="0" fontId="14" fillId="0" borderId="0" xfId="0" applyFont="1" applyAlignment="1">
      <alignment horizontal="left" vertical="center" wrapText="1"/>
    </xf>
    <xf numFmtId="0" fontId="8" fillId="0" borderId="0" xfId="5" applyFont="1" applyAlignment="1" applyProtection="1">
      <alignment horizontal="left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1" fillId="0" borderId="3" xfId="5" applyFont="1" applyBorder="1" applyAlignment="1" applyProtection="1">
      <alignment horizontal="center" vertical="center" wrapText="1"/>
      <protection locked="0"/>
    </xf>
    <xf numFmtId="0" fontId="11" fillId="0" borderId="3" xfId="2" applyFont="1" applyBorder="1" applyAlignment="1" applyProtection="1">
      <alignment horizontal="center" vertical="center" wrapText="1"/>
      <protection locked="0"/>
    </xf>
    <xf numFmtId="165" fontId="12" fillId="0" borderId="3" xfId="1" applyNumberFormat="1" applyFont="1" applyBorder="1" applyAlignment="1" applyProtection="1">
      <alignment horizontal="center" vertical="center" wrapText="1"/>
      <protection locked="0"/>
    </xf>
    <xf numFmtId="165" fontId="12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 wrapText="1"/>
    </xf>
    <xf numFmtId="0" fontId="11" fillId="2" borderId="3" xfId="7" applyFont="1" applyFill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>
      <alignment horizontal="center" vertical="center"/>
    </xf>
    <xf numFmtId="164" fontId="11" fillId="2" borderId="3" xfId="1" applyFont="1" applyFill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2" fillId="0" borderId="0" xfId="5" applyFont="1" applyAlignment="1" applyProtection="1">
      <alignment horizontal="left" wrapText="1"/>
      <protection locked="0"/>
    </xf>
    <xf numFmtId="0" fontId="13" fillId="0" borderId="0" xfId="5" applyFont="1" applyAlignment="1" applyProtection="1">
      <alignment horizontal="center"/>
      <protection locked="0"/>
    </xf>
    <xf numFmtId="0" fontId="13" fillId="0" borderId="0" xfId="5" applyFont="1" applyAlignment="1" applyProtection="1">
      <alignment horizontal="center" wrapText="1"/>
      <protection locked="0"/>
    </xf>
    <xf numFmtId="0" fontId="11" fillId="0" borderId="0" xfId="2" applyFont="1" applyAlignment="1" applyProtection="1">
      <alignment horizontal="center"/>
      <protection locked="0"/>
    </xf>
    <xf numFmtId="0" fontId="8" fillId="0" borderId="0" xfId="2" applyFont="1" applyAlignment="1" applyProtection="1">
      <alignment horizontal="center" vertical="center"/>
      <protection locked="0"/>
    </xf>
  </cellXfs>
  <cellStyles count="40">
    <cellStyle name="Comma 2" xfId="8" xr:uid="{1DE785D2-1264-4724-9CC4-8C9CFE5DECCE}"/>
    <cellStyle name="Comma 3" xfId="9" xr:uid="{4B20599D-F7AE-491C-B6B3-86BA38A98D83}"/>
    <cellStyle name="Comma 4" xfId="10" xr:uid="{31E0DED0-8E00-4BCC-9687-96C7DC131856}"/>
    <cellStyle name="Comma 5" xfId="11" xr:uid="{A2835C7E-AF83-4BFB-813A-F4735AD5807B}"/>
    <cellStyle name="Comma 6" xfId="12" xr:uid="{331DA60D-E9B4-4F32-ACD3-022234DA600C}"/>
    <cellStyle name="Currency 2" xfId="13" xr:uid="{9A99A00B-3E94-4A5C-9A47-B250C9C4E95B}"/>
    <cellStyle name="Įprastas" xfId="0" builtinId="0"/>
    <cellStyle name="Įprastas 2" xfId="14" xr:uid="{DD722ED0-AF12-4A4B-B644-2E404AE3792D}"/>
    <cellStyle name="Įprastas 3" xfId="15" xr:uid="{D0439DDF-9308-494A-B065-EC85781AEE80}"/>
    <cellStyle name="Įprastas 4" xfId="29" xr:uid="{439D2178-172C-4792-96D4-B0F02242C70F}"/>
    <cellStyle name="Įprastas 5" xfId="31" xr:uid="{787E5093-9580-47FB-BDCD-1E296CCFE660}"/>
    <cellStyle name="Įprastas 6" xfId="32" xr:uid="{C21BC118-5B12-4934-B277-F988C083E0A0}"/>
    <cellStyle name="Kablelis" xfId="1" builtinId="3"/>
    <cellStyle name="Kablelis 2" xfId="16" xr:uid="{936AC81F-3372-4AB2-BE02-E51390391ADE}"/>
    <cellStyle name="Kablelis 3" xfId="17" xr:uid="{952DD41E-A1B5-4289-A1BB-5FE642741FFA}"/>
    <cellStyle name="Kablelis 4" xfId="30" xr:uid="{0E2D4DC2-6D7A-46B9-9125-F8DB8B815661}"/>
    <cellStyle name="Normal 2" xfId="18" xr:uid="{4822E347-904F-497C-9A05-1AF9A0B5E5B2}"/>
    <cellStyle name="Normal 3" xfId="19" xr:uid="{6FB96945-8BF1-4AF5-8697-074ED6AD898C}"/>
    <cellStyle name="Normal 3 2" xfId="20" xr:uid="{682DCB7F-A417-4C6A-B29A-83183523190B}"/>
    <cellStyle name="Normal 3 2 2" xfId="21" xr:uid="{EF851163-9AD0-46E5-B76A-690FF7CF6EA7}"/>
    <cellStyle name="Normal 3 2 2 2" xfId="22" xr:uid="{D8A34372-0463-43CA-B989-9FE7C9740EDA}"/>
    <cellStyle name="Normal 3 2 2 2 2" xfId="23" xr:uid="{C002C2CE-D565-4488-880C-BAE5B806D21F}"/>
    <cellStyle name="Normal 3 2 2 2 2 2" xfId="6" xr:uid="{00000000-0005-0000-0000-000002000000}"/>
    <cellStyle name="Normal 3 2 2 2 2 2 2" xfId="37" xr:uid="{00F4071B-4A30-4295-ABC4-425BA7C37E4E}"/>
    <cellStyle name="Normal 3 2 2 2 2 3" xfId="38" xr:uid="{669AFA8E-AFB7-4947-BA3B-8B8AB408CF6B}"/>
    <cellStyle name="Normal 3 2 2 2 2 4" xfId="39" xr:uid="{4A99CC1D-499D-42C4-8359-4A3163E513E0}"/>
    <cellStyle name="Normal 3 2 2 2 2 5" xfId="36" xr:uid="{871C1D3F-CD1B-4093-B385-DC1F29D68D9C}"/>
    <cellStyle name="Normal 3 2 2 2 3" xfId="35" xr:uid="{8732C1F5-6CB2-4FFD-AF03-CF8BC62FFACA}"/>
    <cellStyle name="Normal 3 2 2 3" xfId="34" xr:uid="{A85C8D27-82CD-4E45-86B9-D96F84943BC7}"/>
    <cellStyle name="Normal 3 2 3" xfId="33" xr:uid="{E88E8E70-767B-4CD2-AA09-A0C926AAAECD}"/>
    <cellStyle name="Normal 3 3" xfId="24" xr:uid="{C6F55306-5099-4462-9CDF-EF04FA3128DE}"/>
    <cellStyle name="Normal 4" xfId="25" xr:uid="{73716479-1362-4C16-A2E0-D91114AB2D1A}"/>
    <cellStyle name="Normal 5" xfId="26" xr:uid="{8BF390DB-6791-4475-8FCC-B5E0F2C959AB}"/>
    <cellStyle name="Normal_Sheet1" xfId="27" xr:uid="{08F36E0E-4C15-42B0-9FA3-B451699D0E42}"/>
    <cellStyle name="Paprastas_AtrankmamografpatikrosPrevprogr_ataskaita" xfId="4" xr:uid="{00000000-0005-0000-0000-000003000000}"/>
    <cellStyle name="Paprastas_gimdos-kaklelio_ataskaita" xfId="2" xr:uid="{00000000-0005-0000-0000-000004000000}"/>
    <cellStyle name="Paprastas_PARAISKA_skatinamuju_pasl_2007-k" xfId="3" xr:uid="{00000000-0005-0000-0000-000005000000}"/>
    <cellStyle name="Paprastas_Priesinės liaukos vezioPrevprogr_ataskaita" xfId="5" xr:uid="{00000000-0005-0000-0000-000006000000}"/>
    <cellStyle name="Paprastas_SirdiesirkraujagysliuPrevprogr_ataskaita" xfId="7" xr:uid="{00000000-0005-0000-0000-000007000000}"/>
    <cellStyle name="Percent 2" xfId="28" xr:uid="{6741EFCE-0432-4B45-A70A-8A2AA1385A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112"/>
  <sheetViews>
    <sheetView tabSelected="1" topLeftCell="B1" zoomScaleNormal="100" zoomScaleSheetLayoutView="70" zoomScalePageLayoutView="60" workbookViewId="0">
      <pane xSplit="3" ySplit="21" topLeftCell="E22" activePane="bottomRight" state="frozen"/>
      <selection activeCell="B1" sqref="B1"/>
      <selection pane="topRight" activeCell="E1" sqref="E1"/>
      <selection pane="bottomLeft" activeCell="B22" sqref="B22"/>
      <selection pane="bottomRight" activeCell="D14" sqref="D14"/>
    </sheetView>
  </sheetViews>
  <sheetFormatPr defaultColWidth="9.140625" defaultRowHeight="12.75" x14ac:dyDescent="0.2"/>
  <cols>
    <col min="1" max="1" width="0" style="5" hidden="1" customWidth="1"/>
    <col min="2" max="2" width="7.7109375" style="7" customWidth="1"/>
    <col min="3" max="3" width="17.28515625" style="7" customWidth="1"/>
    <col min="4" max="4" width="46.28515625" style="5" customWidth="1"/>
    <col min="5" max="5" width="20.5703125" style="7" customWidth="1"/>
    <col min="6" max="6" width="15" style="7" customWidth="1"/>
    <col min="7" max="7" width="18.42578125" style="7" customWidth="1"/>
    <col min="8" max="8" width="17.5703125" style="8" customWidth="1"/>
    <col min="9" max="14" width="13.5703125" style="7" customWidth="1"/>
    <col min="15" max="15" width="12.5703125" style="7" customWidth="1"/>
    <col min="16" max="16" width="19.42578125" style="8" bestFit="1" customWidth="1"/>
    <col min="17" max="17" width="15.42578125" style="7" customWidth="1"/>
    <col min="18" max="18" width="16.28515625" style="8" customWidth="1"/>
    <col min="19" max="19" width="12.5703125" style="7" customWidth="1"/>
    <col min="20" max="23" width="20.140625" style="8" customWidth="1"/>
    <col min="24" max="24" width="14" style="8" customWidth="1"/>
    <col min="25" max="25" width="14.85546875" style="7" customWidth="1"/>
    <col min="26" max="26" width="11.140625" style="8" bestFit="1" customWidth="1"/>
    <col min="27" max="27" width="12.42578125" style="5" bestFit="1" customWidth="1"/>
    <col min="28" max="28" width="20.7109375" style="5" bestFit="1" customWidth="1"/>
    <col min="29" max="29" width="10.28515625" style="5" bestFit="1" customWidth="1"/>
    <col min="30" max="30" width="9.140625" style="5"/>
    <col min="31" max="31" width="10.42578125" style="5" bestFit="1" customWidth="1"/>
    <col min="32" max="16384" width="9.140625" style="5"/>
  </cols>
  <sheetData>
    <row r="1" spans="1:26" x14ac:dyDescent="0.2">
      <c r="T1" s="10" t="s">
        <v>57</v>
      </c>
      <c r="U1" s="10"/>
      <c r="V1" s="10"/>
      <c r="W1" s="10"/>
      <c r="X1" s="10"/>
      <c r="Y1" s="9"/>
      <c r="Z1" s="10"/>
    </row>
    <row r="2" spans="1:26" x14ac:dyDescent="0.2">
      <c r="T2" s="12" t="s">
        <v>58</v>
      </c>
      <c r="U2" s="12"/>
      <c r="V2" s="12"/>
      <c r="W2" s="12"/>
      <c r="X2" s="12"/>
      <c r="Y2" s="11"/>
      <c r="Z2" s="12"/>
    </row>
    <row r="3" spans="1:26" x14ac:dyDescent="0.2">
      <c r="T3" s="12" t="s">
        <v>59</v>
      </c>
      <c r="U3" s="12"/>
      <c r="V3" s="12"/>
      <c r="W3" s="12"/>
      <c r="X3" s="12"/>
      <c r="Y3" s="11"/>
      <c r="Z3" s="12"/>
    </row>
    <row r="4" spans="1:26" x14ac:dyDescent="0.2">
      <c r="T4" s="12" t="s">
        <v>60</v>
      </c>
      <c r="U4" s="12"/>
      <c r="V4" s="12"/>
      <c r="W4" s="12"/>
      <c r="X4" s="12"/>
      <c r="Y4" s="11"/>
      <c r="Z4" s="12"/>
    </row>
    <row r="5" spans="1:26" x14ac:dyDescent="0.2">
      <c r="T5" s="12" t="s">
        <v>61</v>
      </c>
      <c r="U5" s="12"/>
      <c r="V5" s="12"/>
      <c r="W5" s="12"/>
      <c r="X5" s="12"/>
      <c r="Y5" s="11"/>
      <c r="Z5" s="12"/>
    </row>
    <row r="6" spans="1:26" x14ac:dyDescent="0.2">
      <c r="T6" s="12" t="s">
        <v>59</v>
      </c>
      <c r="U6" s="12"/>
      <c r="V6" s="12"/>
      <c r="W6" s="12"/>
      <c r="X6" s="12"/>
      <c r="Y6" s="11"/>
      <c r="Z6" s="12"/>
    </row>
    <row r="7" spans="1:26" x14ac:dyDescent="0.2">
      <c r="T7" s="93" t="s">
        <v>107</v>
      </c>
      <c r="U7" s="93"/>
      <c r="V7" s="93"/>
      <c r="W7" s="93"/>
      <c r="X7" s="93"/>
      <c r="Y7" s="93"/>
      <c r="Z7" s="93"/>
    </row>
    <row r="9" spans="1:26" x14ac:dyDescent="0.2">
      <c r="B9" s="94" t="s">
        <v>125</v>
      </c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</row>
    <row r="10" spans="1:26" ht="3" customHeight="1" x14ac:dyDescent="0.2"/>
    <row r="11" spans="1:26" s="13" customFormat="1" ht="21" customHeight="1" x14ac:dyDescent="0.2">
      <c r="B11" s="95" t="s">
        <v>62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5"/>
    </row>
    <row r="12" spans="1:26" ht="5.25" customHeight="1" x14ac:dyDescent="0.2"/>
    <row r="13" spans="1:26" ht="18" customHeight="1" x14ac:dyDescent="0.2">
      <c r="B13" s="96" t="s">
        <v>123</v>
      </c>
      <c r="C13" s="96"/>
      <c r="D13" s="96"/>
      <c r="E13" s="96"/>
      <c r="F13" s="96"/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</row>
    <row r="14" spans="1:26" ht="17.25" customHeight="1" x14ac:dyDescent="0.2">
      <c r="B14" s="25"/>
      <c r="C14" s="25"/>
      <c r="D14" s="25" t="s">
        <v>126</v>
      </c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s="6" customFormat="1" ht="21" customHeight="1" x14ac:dyDescent="0.2">
      <c r="A15" s="14"/>
      <c r="B15" s="97" t="s">
        <v>0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</row>
    <row r="16" spans="1:26" s="15" customFormat="1" ht="2.25" customHeight="1" x14ac:dyDescent="0.2">
      <c r="A16" s="14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</row>
    <row r="17" spans="2:31" s="28" customFormat="1" ht="69" customHeight="1" x14ac:dyDescent="0.2">
      <c r="B17" s="82" t="s">
        <v>1</v>
      </c>
      <c r="C17" s="83" t="s">
        <v>2</v>
      </c>
      <c r="D17" s="83" t="s">
        <v>3</v>
      </c>
      <c r="E17" s="84" t="s">
        <v>121</v>
      </c>
      <c r="F17" s="85" t="s">
        <v>4</v>
      </c>
      <c r="G17" s="86" t="s">
        <v>108</v>
      </c>
      <c r="H17" s="86"/>
      <c r="I17" s="89" t="s">
        <v>50</v>
      </c>
      <c r="J17" s="86" t="s">
        <v>110</v>
      </c>
      <c r="K17" s="86"/>
      <c r="L17" s="91" t="s">
        <v>118</v>
      </c>
      <c r="M17" s="92"/>
      <c r="N17" s="90" t="s">
        <v>119</v>
      </c>
      <c r="O17" s="87" t="s">
        <v>63</v>
      </c>
      <c r="P17" s="87"/>
      <c r="Q17" s="86" t="s">
        <v>100</v>
      </c>
      <c r="R17" s="86"/>
      <c r="S17" s="86" t="s">
        <v>101</v>
      </c>
      <c r="T17" s="86"/>
      <c r="U17" s="86" t="s">
        <v>113</v>
      </c>
      <c r="V17" s="86"/>
      <c r="W17" s="86" t="s">
        <v>102</v>
      </c>
      <c r="X17" s="86"/>
      <c r="Y17" s="86" t="s">
        <v>114</v>
      </c>
      <c r="Z17" s="86"/>
    </row>
    <row r="18" spans="2:31" s="28" customFormat="1" ht="15.75" customHeight="1" x14ac:dyDescent="0.2">
      <c r="B18" s="82"/>
      <c r="C18" s="83"/>
      <c r="D18" s="83"/>
      <c r="E18" s="84"/>
      <c r="F18" s="85"/>
      <c r="G18" s="86" t="s">
        <v>109</v>
      </c>
      <c r="H18" s="86"/>
      <c r="I18" s="89"/>
      <c r="J18" s="86" t="s">
        <v>111</v>
      </c>
      <c r="K18" s="86"/>
      <c r="L18" s="91" t="s">
        <v>117</v>
      </c>
      <c r="M18" s="92"/>
      <c r="N18" s="90"/>
      <c r="O18" s="87" t="s">
        <v>64</v>
      </c>
      <c r="P18" s="87"/>
      <c r="Q18" s="88" t="s">
        <v>65</v>
      </c>
      <c r="R18" s="88"/>
      <c r="S18" s="88" t="s">
        <v>66</v>
      </c>
      <c r="T18" s="88"/>
      <c r="U18" s="88" t="s">
        <v>76</v>
      </c>
      <c r="V18" s="88"/>
      <c r="W18" s="88" t="s">
        <v>103</v>
      </c>
      <c r="X18" s="88"/>
      <c r="Y18" s="86" t="s">
        <v>115</v>
      </c>
      <c r="Z18" s="86"/>
    </row>
    <row r="19" spans="2:31" ht="21" customHeight="1" x14ac:dyDescent="0.2">
      <c r="B19" s="82"/>
      <c r="C19" s="83"/>
      <c r="D19" s="83"/>
      <c r="E19" s="84"/>
      <c r="F19" s="85"/>
      <c r="G19" s="27" t="s">
        <v>5</v>
      </c>
      <c r="H19" s="26" t="s">
        <v>54</v>
      </c>
      <c r="I19" s="89"/>
      <c r="J19" s="24" t="s">
        <v>7</v>
      </c>
      <c r="K19" s="24" t="s">
        <v>6</v>
      </c>
      <c r="L19" s="27" t="s">
        <v>5</v>
      </c>
      <c r="M19" s="26" t="s">
        <v>54</v>
      </c>
      <c r="N19" s="66" t="s">
        <v>112</v>
      </c>
      <c r="O19" s="27" t="s">
        <v>5</v>
      </c>
      <c r="P19" s="26" t="s">
        <v>54</v>
      </c>
      <c r="Q19" s="27" t="s">
        <v>5</v>
      </c>
      <c r="R19" s="26" t="s">
        <v>54</v>
      </c>
      <c r="S19" s="27" t="s">
        <v>5</v>
      </c>
      <c r="T19" s="26" t="s">
        <v>54</v>
      </c>
      <c r="U19" s="26" t="s">
        <v>7</v>
      </c>
      <c r="V19" s="26" t="s">
        <v>6</v>
      </c>
      <c r="W19" s="26" t="s">
        <v>7</v>
      </c>
      <c r="X19" s="26" t="s">
        <v>6</v>
      </c>
      <c r="Y19" s="27" t="s">
        <v>5</v>
      </c>
      <c r="Z19" s="26" t="s">
        <v>54</v>
      </c>
    </row>
    <row r="20" spans="2:31" ht="13.5" thickBot="1" x14ac:dyDescent="0.25">
      <c r="B20" s="68">
        <v>1</v>
      </c>
      <c r="C20" s="68">
        <v>2</v>
      </c>
      <c r="D20" s="68">
        <v>3</v>
      </c>
      <c r="E20" s="68">
        <v>4</v>
      </c>
      <c r="F20" s="68">
        <v>5</v>
      </c>
      <c r="G20" s="68">
        <v>6</v>
      </c>
      <c r="H20" s="68">
        <v>7</v>
      </c>
      <c r="I20" s="68">
        <v>8</v>
      </c>
      <c r="J20" s="68">
        <v>9</v>
      </c>
      <c r="K20" s="68">
        <v>10</v>
      </c>
      <c r="L20" s="68">
        <v>11</v>
      </c>
      <c r="M20" s="68">
        <v>12</v>
      </c>
      <c r="N20" s="68">
        <v>13</v>
      </c>
      <c r="O20" s="68">
        <v>12</v>
      </c>
      <c r="P20" s="68">
        <v>13</v>
      </c>
      <c r="Q20" s="68">
        <v>14</v>
      </c>
      <c r="R20" s="68">
        <v>15</v>
      </c>
      <c r="S20" s="68">
        <v>16</v>
      </c>
      <c r="T20" s="68">
        <v>17</v>
      </c>
      <c r="U20" s="68">
        <v>18</v>
      </c>
      <c r="V20" s="68">
        <v>19</v>
      </c>
      <c r="W20" s="68">
        <v>20</v>
      </c>
      <c r="X20" s="69">
        <v>21</v>
      </c>
      <c r="Y20" s="69">
        <v>22</v>
      </c>
      <c r="Z20" s="69">
        <v>23</v>
      </c>
    </row>
    <row r="21" spans="2:31" s="13" customFormat="1" ht="13.5" thickBot="1" x14ac:dyDescent="0.25">
      <c r="B21" s="77"/>
      <c r="C21" s="70"/>
      <c r="D21" s="71" t="s">
        <v>67</v>
      </c>
      <c r="E21" s="72">
        <f>+SUM(E22:E103)</f>
        <v>145344</v>
      </c>
      <c r="F21" s="72">
        <f>+SUM(F22:F103)</f>
        <v>36348</v>
      </c>
      <c r="G21" s="72">
        <f>+SUM(G22:G103)</f>
        <v>33327</v>
      </c>
      <c r="H21" s="73">
        <f>+SUM(H22:H103)</f>
        <v>106979.67</v>
      </c>
      <c r="I21" s="74">
        <f>ROUND(G21/F21*100,1)</f>
        <v>91.7</v>
      </c>
      <c r="J21" s="72">
        <f>+SUM(J22:J103)</f>
        <v>21645</v>
      </c>
      <c r="K21" s="73">
        <f>+SUM(K22:K103)</f>
        <v>294804.89999999979</v>
      </c>
      <c r="L21" s="72">
        <f>+SUM(L22:L103)</f>
        <v>416</v>
      </c>
      <c r="M21" s="73">
        <f>+SUM(M22:M103)</f>
        <v>7001.28</v>
      </c>
      <c r="N21" s="75">
        <f>ROUND((J21+L21)/F21*100,1)</f>
        <v>60.7</v>
      </c>
      <c r="O21" s="72">
        <f t="shared" ref="O21:Z21" si="0">+SUM(O22:O103)</f>
        <v>1491</v>
      </c>
      <c r="P21" s="73">
        <f t="shared" si="0"/>
        <v>42135.659999999989</v>
      </c>
      <c r="Q21" s="78">
        <f t="shared" si="0"/>
        <v>2</v>
      </c>
      <c r="R21" s="73">
        <f t="shared" si="0"/>
        <v>184.68</v>
      </c>
      <c r="S21" s="72">
        <f t="shared" si="0"/>
        <v>294</v>
      </c>
      <c r="T21" s="73">
        <f t="shared" si="0"/>
        <v>43191.539999999994</v>
      </c>
      <c r="U21" s="78">
        <f t="shared" si="0"/>
        <v>207</v>
      </c>
      <c r="V21" s="73">
        <f t="shared" si="0"/>
        <v>35397</v>
      </c>
      <c r="W21" s="73">
        <f t="shared" si="0"/>
        <v>0</v>
      </c>
      <c r="X21" s="73">
        <f t="shared" si="0"/>
        <v>0</v>
      </c>
      <c r="Y21" s="78">
        <f t="shared" si="0"/>
        <v>69</v>
      </c>
      <c r="Z21" s="76">
        <f t="shared" si="0"/>
        <v>6302.4599999999991</v>
      </c>
      <c r="AA21" s="29"/>
      <c r="AB21" s="29"/>
      <c r="AC21" s="29"/>
      <c r="AE21" s="29"/>
    </row>
    <row r="22" spans="2:31" s="4" customFormat="1" x14ac:dyDescent="0.2">
      <c r="B22" s="30">
        <v>1</v>
      </c>
      <c r="C22" s="31">
        <v>111</v>
      </c>
      <c r="D22" s="32" t="s">
        <v>8</v>
      </c>
      <c r="E22" s="33">
        <v>14086</v>
      </c>
      <c r="F22" s="34">
        <f>ROUND((E22/2/4*2),0)</f>
        <v>3522</v>
      </c>
      <c r="G22" s="35">
        <v>3558</v>
      </c>
      <c r="H22" s="36">
        <v>11421.18</v>
      </c>
      <c r="I22" s="37">
        <f>ROUND(G22/F22*100,1)</f>
        <v>101</v>
      </c>
      <c r="J22" s="35">
        <v>2228</v>
      </c>
      <c r="K22" s="36">
        <v>30345.359999999997</v>
      </c>
      <c r="L22" s="35">
        <v>1</v>
      </c>
      <c r="M22" s="36">
        <v>16.829999999999998</v>
      </c>
      <c r="N22" s="37">
        <f>ROUND((J22+L22)/F22*100,1)</f>
        <v>63.3</v>
      </c>
      <c r="O22" s="35">
        <v>189</v>
      </c>
      <c r="P22" s="36">
        <v>5341.14</v>
      </c>
      <c r="Q22" s="35" t="s">
        <v>9</v>
      </c>
      <c r="R22" s="36" t="s">
        <v>9</v>
      </c>
      <c r="S22" s="35" t="s">
        <v>9</v>
      </c>
      <c r="T22" s="36" t="s">
        <v>9</v>
      </c>
      <c r="U22" s="36" t="s">
        <v>9</v>
      </c>
      <c r="V22" s="36" t="s">
        <v>9</v>
      </c>
      <c r="W22" s="36" t="s">
        <v>9</v>
      </c>
      <c r="X22" s="36" t="s">
        <v>9</v>
      </c>
      <c r="Y22" s="36" t="s">
        <v>9</v>
      </c>
      <c r="Z22" s="36" t="s">
        <v>9</v>
      </c>
      <c r="AA22" s="67"/>
      <c r="AC22" s="67"/>
    </row>
    <row r="23" spans="2:31" s="4" customFormat="1" x14ac:dyDescent="0.2">
      <c r="B23" s="19">
        <v>2</v>
      </c>
      <c r="C23" s="38">
        <v>112</v>
      </c>
      <c r="D23" s="39" t="s">
        <v>10</v>
      </c>
      <c r="E23" s="40">
        <v>6590</v>
      </c>
      <c r="F23" s="34">
        <f t="shared" ref="F23:F38" si="1">ROUND((E23/2/4*2),0)</f>
        <v>1648</v>
      </c>
      <c r="G23" s="41">
        <v>1442</v>
      </c>
      <c r="H23" s="42">
        <v>4628.82</v>
      </c>
      <c r="I23" s="37">
        <f t="shared" ref="I23:I38" si="2">ROUND(G23/F23*100,1)</f>
        <v>87.5</v>
      </c>
      <c r="J23" s="35">
        <v>993</v>
      </c>
      <c r="K23" s="36">
        <v>13524.659999999996</v>
      </c>
      <c r="L23" s="35">
        <v>100</v>
      </c>
      <c r="M23" s="36">
        <v>1683</v>
      </c>
      <c r="N23" s="37">
        <f t="shared" ref="N23:N86" si="3">ROUND((J23+L23)/F23*100,1)</f>
        <v>66.3</v>
      </c>
      <c r="O23" s="41">
        <v>40</v>
      </c>
      <c r="P23" s="42">
        <v>1130.3999999999999</v>
      </c>
      <c r="Q23" s="41" t="s">
        <v>9</v>
      </c>
      <c r="R23" s="42" t="s">
        <v>9</v>
      </c>
      <c r="S23" s="41" t="s">
        <v>9</v>
      </c>
      <c r="T23" s="42" t="s">
        <v>9</v>
      </c>
      <c r="U23" s="42" t="s">
        <v>9</v>
      </c>
      <c r="V23" s="42" t="s">
        <v>9</v>
      </c>
      <c r="W23" s="42" t="s">
        <v>9</v>
      </c>
      <c r="X23" s="42" t="s">
        <v>9</v>
      </c>
      <c r="Y23" s="42" t="s">
        <v>9</v>
      </c>
      <c r="Z23" s="42" t="s">
        <v>9</v>
      </c>
      <c r="AA23" s="67"/>
      <c r="AC23" s="67"/>
    </row>
    <row r="24" spans="2:31" s="4" customFormat="1" x14ac:dyDescent="0.2">
      <c r="B24" s="30">
        <v>3</v>
      </c>
      <c r="C24" s="38">
        <v>116</v>
      </c>
      <c r="D24" s="43" t="s">
        <v>18</v>
      </c>
      <c r="E24" s="41">
        <v>753</v>
      </c>
      <c r="F24" s="34">
        <f t="shared" si="1"/>
        <v>188</v>
      </c>
      <c r="G24" s="41">
        <v>136</v>
      </c>
      <c r="H24" s="42">
        <v>436.56</v>
      </c>
      <c r="I24" s="37">
        <f t="shared" si="2"/>
        <v>72.3</v>
      </c>
      <c r="J24" s="35">
        <v>121</v>
      </c>
      <c r="K24" s="36">
        <v>1648.02</v>
      </c>
      <c r="L24" s="35"/>
      <c r="M24" s="36"/>
      <c r="N24" s="37">
        <f t="shared" si="3"/>
        <v>64.400000000000006</v>
      </c>
      <c r="O24" s="41">
        <v>7</v>
      </c>
      <c r="P24" s="42">
        <v>197.82</v>
      </c>
      <c r="Q24" s="41" t="s">
        <v>9</v>
      </c>
      <c r="R24" s="42" t="s">
        <v>9</v>
      </c>
      <c r="S24" s="41" t="s">
        <v>9</v>
      </c>
      <c r="T24" s="42" t="s">
        <v>9</v>
      </c>
      <c r="U24" s="42" t="s">
        <v>9</v>
      </c>
      <c r="V24" s="42" t="s">
        <v>9</v>
      </c>
      <c r="W24" s="42" t="s">
        <v>9</v>
      </c>
      <c r="X24" s="42" t="s">
        <v>9</v>
      </c>
      <c r="Y24" s="42" t="s">
        <v>9</v>
      </c>
      <c r="Z24" s="42" t="s">
        <v>9</v>
      </c>
      <c r="AA24" s="67"/>
      <c r="AC24" s="67"/>
    </row>
    <row r="25" spans="2:31" s="4" customFormat="1" ht="34.5" customHeight="1" x14ac:dyDescent="0.2">
      <c r="B25" s="30">
        <v>4</v>
      </c>
      <c r="C25" s="38">
        <v>117</v>
      </c>
      <c r="D25" s="43" t="s">
        <v>80</v>
      </c>
      <c r="E25" s="41">
        <v>561</v>
      </c>
      <c r="F25" s="34">
        <f t="shared" si="1"/>
        <v>140</v>
      </c>
      <c r="G25" s="41">
        <v>87</v>
      </c>
      <c r="H25" s="42">
        <v>279.27</v>
      </c>
      <c r="I25" s="37">
        <f t="shared" si="2"/>
        <v>62.1</v>
      </c>
      <c r="J25" s="35">
        <v>84</v>
      </c>
      <c r="K25" s="36">
        <v>1144.08</v>
      </c>
      <c r="L25" s="35">
        <v>3</v>
      </c>
      <c r="M25" s="36">
        <v>50.49</v>
      </c>
      <c r="N25" s="37">
        <f t="shared" si="3"/>
        <v>62.1</v>
      </c>
      <c r="O25" s="41">
        <v>2</v>
      </c>
      <c r="P25" s="42">
        <v>56.52</v>
      </c>
      <c r="Q25" s="41" t="s">
        <v>9</v>
      </c>
      <c r="R25" s="42" t="s">
        <v>9</v>
      </c>
      <c r="S25" s="41" t="s">
        <v>9</v>
      </c>
      <c r="T25" s="42" t="s">
        <v>9</v>
      </c>
      <c r="U25" s="42" t="s">
        <v>9</v>
      </c>
      <c r="V25" s="42" t="s">
        <v>9</v>
      </c>
      <c r="W25" s="42" t="s">
        <v>9</v>
      </c>
      <c r="X25" s="42" t="s">
        <v>9</v>
      </c>
      <c r="Y25" s="42" t="s">
        <v>9</v>
      </c>
      <c r="Z25" s="42" t="s">
        <v>9</v>
      </c>
      <c r="AA25" s="67"/>
      <c r="AC25" s="67"/>
    </row>
    <row r="26" spans="2:31" s="4" customFormat="1" x14ac:dyDescent="0.2">
      <c r="B26" s="30">
        <v>5</v>
      </c>
      <c r="C26" s="38">
        <v>119</v>
      </c>
      <c r="D26" s="39" t="s">
        <v>19</v>
      </c>
      <c r="E26" s="41">
        <v>395</v>
      </c>
      <c r="F26" s="34">
        <f t="shared" si="1"/>
        <v>99</v>
      </c>
      <c r="G26" s="41">
        <v>97</v>
      </c>
      <c r="H26" s="42">
        <v>311.37</v>
      </c>
      <c r="I26" s="37">
        <f t="shared" si="2"/>
        <v>98</v>
      </c>
      <c r="J26" s="35">
        <v>95</v>
      </c>
      <c r="K26" s="36">
        <v>1293.9000000000001</v>
      </c>
      <c r="L26" s="37"/>
      <c r="M26" s="36"/>
      <c r="N26" s="37">
        <f t="shared" si="3"/>
        <v>96</v>
      </c>
      <c r="O26" s="41">
        <v>4</v>
      </c>
      <c r="P26" s="42">
        <v>113.04</v>
      </c>
      <c r="Q26" s="41" t="s">
        <v>9</v>
      </c>
      <c r="R26" s="42" t="s">
        <v>9</v>
      </c>
      <c r="S26" s="41" t="s">
        <v>9</v>
      </c>
      <c r="T26" s="42" t="s">
        <v>9</v>
      </c>
      <c r="U26" s="42" t="s">
        <v>9</v>
      </c>
      <c r="V26" s="42" t="s">
        <v>9</v>
      </c>
      <c r="W26" s="42" t="s">
        <v>9</v>
      </c>
      <c r="X26" s="42" t="s">
        <v>9</v>
      </c>
      <c r="Y26" s="42" t="s">
        <v>9</v>
      </c>
      <c r="Z26" s="42" t="s">
        <v>9</v>
      </c>
      <c r="AA26" s="67"/>
      <c r="AC26" s="67"/>
    </row>
    <row r="27" spans="2:31" s="4" customFormat="1" x14ac:dyDescent="0.2">
      <c r="B27" s="19">
        <v>6</v>
      </c>
      <c r="C27" s="38">
        <v>120</v>
      </c>
      <c r="D27" s="39" t="s">
        <v>11</v>
      </c>
      <c r="E27" s="40">
        <v>6195</v>
      </c>
      <c r="F27" s="34">
        <f t="shared" si="1"/>
        <v>1549</v>
      </c>
      <c r="G27" s="41">
        <v>1100</v>
      </c>
      <c r="H27" s="42">
        <v>3531</v>
      </c>
      <c r="I27" s="37">
        <f t="shared" si="2"/>
        <v>71</v>
      </c>
      <c r="J27" s="35">
        <v>928</v>
      </c>
      <c r="K27" s="36">
        <v>12639.36</v>
      </c>
      <c r="L27" s="37"/>
      <c r="M27" s="36"/>
      <c r="N27" s="37">
        <f t="shared" si="3"/>
        <v>59.9</v>
      </c>
      <c r="O27" s="41">
        <v>146</v>
      </c>
      <c r="P27" s="42">
        <v>4125.96</v>
      </c>
      <c r="Q27" s="41" t="s">
        <v>9</v>
      </c>
      <c r="R27" s="42" t="s">
        <v>9</v>
      </c>
      <c r="S27" s="41" t="s">
        <v>9</v>
      </c>
      <c r="T27" s="42" t="s">
        <v>9</v>
      </c>
      <c r="U27" s="42" t="s">
        <v>9</v>
      </c>
      <c r="V27" s="42" t="s">
        <v>9</v>
      </c>
      <c r="W27" s="42" t="s">
        <v>9</v>
      </c>
      <c r="X27" s="42" t="s">
        <v>9</v>
      </c>
      <c r="Y27" s="42" t="s">
        <v>9</v>
      </c>
      <c r="Z27" s="42" t="s">
        <v>9</v>
      </c>
      <c r="AA27" s="67"/>
      <c r="AC27" s="67"/>
    </row>
    <row r="28" spans="2:31" s="4" customFormat="1" x14ac:dyDescent="0.2">
      <c r="B28" s="30">
        <v>7</v>
      </c>
      <c r="C28" s="38">
        <v>122</v>
      </c>
      <c r="D28" s="44" t="s">
        <v>14</v>
      </c>
      <c r="E28" s="41">
        <v>2896</v>
      </c>
      <c r="F28" s="34">
        <f t="shared" si="1"/>
        <v>724</v>
      </c>
      <c r="G28" s="41">
        <v>972</v>
      </c>
      <c r="H28" s="42">
        <v>3120.12</v>
      </c>
      <c r="I28" s="37">
        <f t="shared" si="2"/>
        <v>134.30000000000001</v>
      </c>
      <c r="J28" s="35">
        <v>427</v>
      </c>
      <c r="K28" s="36">
        <v>5815.74</v>
      </c>
      <c r="L28" s="37"/>
      <c r="M28" s="36"/>
      <c r="N28" s="37">
        <f t="shared" si="3"/>
        <v>59</v>
      </c>
      <c r="O28" s="41">
        <v>54</v>
      </c>
      <c r="P28" s="42">
        <v>1526.04</v>
      </c>
      <c r="Q28" s="41" t="s">
        <v>9</v>
      </c>
      <c r="R28" s="42" t="s">
        <v>9</v>
      </c>
      <c r="S28" s="41" t="s">
        <v>9</v>
      </c>
      <c r="T28" s="42" t="s">
        <v>9</v>
      </c>
      <c r="U28" s="42" t="s">
        <v>9</v>
      </c>
      <c r="V28" s="42" t="s">
        <v>9</v>
      </c>
      <c r="W28" s="42" t="s">
        <v>9</v>
      </c>
      <c r="X28" s="42" t="s">
        <v>9</v>
      </c>
      <c r="Y28" s="42" t="s">
        <v>9</v>
      </c>
      <c r="Z28" s="42" t="s">
        <v>9</v>
      </c>
      <c r="AA28" s="67"/>
      <c r="AC28" s="67"/>
    </row>
    <row r="29" spans="2:31" s="4" customFormat="1" x14ac:dyDescent="0.2">
      <c r="B29" s="30">
        <v>8</v>
      </c>
      <c r="C29" s="38">
        <v>123</v>
      </c>
      <c r="D29" s="44" t="s">
        <v>77</v>
      </c>
      <c r="E29" s="40">
        <v>4772</v>
      </c>
      <c r="F29" s="34">
        <f t="shared" si="1"/>
        <v>1193</v>
      </c>
      <c r="G29" s="41">
        <v>1000</v>
      </c>
      <c r="H29" s="42">
        <v>3210</v>
      </c>
      <c r="I29" s="37">
        <f t="shared" si="2"/>
        <v>83.8</v>
      </c>
      <c r="J29" s="35">
        <v>664</v>
      </c>
      <c r="K29" s="36">
        <v>9043.68</v>
      </c>
      <c r="L29" s="37"/>
      <c r="M29" s="36"/>
      <c r="N29" s="37">
        <f t="shared" si="3"/>
        <v>55.7</v>
      </c>
      <c r="O29" s="41">
        <v>65</v>
      </c>
      <c r="P29" s="42">
        <v>1836.8999999999999</v>
      </c>
      <c r="Q29" s="41" t="s">
        <v>9</v>
      </c>
      <c r="R29" s="42" t="s">
        <v>9</v>
      </c>
      <c r="S29" s="41" t="s">
        <v>9</v>
      </c>
      <c r="T29" s="42" t="s">
        <v>9</v>
      </c>
      <c r="U29" s="42" t="s">
        <v>9</v>
      </c>
      <c r="V29" s="42" t="s">
        <v>9</v>
      </c>
      <c r="W29" s="42" t="s">
        <v>9</v>
      </c>
      <c r="X29" s="42" t="s">
        <v>9</v>
      </c>
      <c r="Y29" s="42" t="s">
        <v>9</v>
      </c>
      <c r="Z29" s="42" t="s">
        <v>9</v>
      </c>
      <c r="AA29" s="67"/>
      <c r="AC29" s="67"/>
    </row>
    <row r="30" spans="2:31" s="4" customFormat="1" x14ac:dyDescent="0.2">
      <c r="B30" s="30">
        <v>9</v>
      </c>
      <c r="C30" s="38">
        <v>125</v>
      </c>
      <c r="D30" s="44" t="s">
        <v>12</v>
      </c>
      <c r="E30" s="40">
        <v>5228</v>
      </c>
      <c r="F30" s="34">
        <f t="shared" si="1"/>
        <v>1307</v>
      </c>
      <c r="G30" s="41">
        <v>775</v>
      </c>
      <c r="H30" s="42">
        <v>2487.75</v>
      </c>
      <c r="I30" s="37">
        <f t="shared" si="2"/>
        <v>59.3</v>
      </c>
      <c r="J30" s="35">
        <v>629</v>
      </c>
      <c r="K30" s="36">
        <v>8566.98</v>
      </c>
      <c r="L30" s="35">
        <v>75</v>
      </c>
      <c r="M30" s="36">
        <v>1262.25</v>
      </c>
      <c r="N30" s="37">
        <f t="shared" si="3"/>
        <v>53.9</v>
      </c>
      <c r="O30" s="41">
        <v>64</v>
      </c>
      <c r="P30" s="42">
        <v>1808.6399999999996</v>
      </c>
      <c r="Q30" s="41" t="s">
        <v>9</v>
      </c>
      <c r="R30" s="42" t="s">
        <v>9</v>
      </c>
      <c r="S30" s="41" t="s">
        <v>9</v>
      </c>
      <c r="T30" s="42" t="s">
        <v>9</v>
      </c>
      <c r="U30" s="42" t="s">
        <v>9</v>
      </c>
      <c r="V30" s="42" t="s">
        <v>9</v>
      </c>
      <c r="W30" s="42" t="s">
        <v>9</v>
      </c>
      <c r="X30" s="42" t="s">
        <v>9</v>
      </c>
      <c r="Y30" s="42" t="s">
        <v>9</v>
      </c>
      <c r="Z30" s="42" t="s">
        <v>9</v>
      </c>
      <c r="AA30" s="67"/>
      <c r="AC30" s="67"/>
    </row>
    <row r="31" spans="2:31" s="4" customFormat="1" ht="25.5" x14ac:dyDescent="0.2">
      <c r="B31" s="19">
        <v>10</v>
      </c>
      <c r="C31" s="38">
        <v>127</v>
      </c>
      <c r="D31" s="43" t="s">
        <v>79</v>
      </c>
      <c r="E31" s="40">
        <v>5602</v>
      </c>
      <c r="F31" s="34">
        <f t="shared" si="1"/>
        <v>1401</v>
      </c>
      <c r="G31" s="41">
        <v>1132</v>
      </c>
      <c r="H31" s="42">
        <v>3633.7200000000003</v>
      </c>
      <c r="I31" s="37">
        <f t="shared" si="2"/>
        <v>80.8</v>
      </c>
      <c r="J31" s="35">
        <v>803</v>
      </c>
      <c r="K31" s="36">
        <v>10936.86</v>
      </c>
      <c r="L31" s="35"/>
      <c r="M31" s="36"/>
      <c r="N31" s="37">
        <f t="shared" si="3"/>
        <v>57.3</v>
      </c>
      <c r="O31" s="41">
        <v>40</v>
      </c>
      <c r="P31" s="42">
        <v>1130.3999999999999</v>
      </c>
      <c r="Q31" s="41" t="s">
        <v>9</v>
      </c>
      <c r="R31" s="42" t="s">
        <v>9</v>
      </c>
      <c r="S31" s="41" t="s">
        <v>9</v>
      </c>
      <c r="T31" s="42" t="s">
        <v>9</v>
      </c>
      <c r="U31" s="42" t="s">
        <v>9</v>
      </c>
      <c r="V31" s="42" t="s">
        <v>9</v>
      </c>
      <c r="W31" s="42" t="s">
        <v>9</v>
      </c>
      <c r="X31" s="42" t="s">
        <v>9</v>
      </c>
      <c r="Y31" s="42" t="s">
        <v>9</v>
      </c>
      <c r="Z31" s="42" t="s">
        <v>9</v>
      </c>
      <c r="AA31" s="67"/>
      <c r="AC31" s="67"/>
    </row>
    <row r="32" spans="2:31" s="4" customFormat="1" x14ac:dyDescent="0.2">
      <c r="B32" s="30">
        <v>11</v>
      </c>
      <c r="C32" s="38">
        <v>138</v>
      </c>
      <c r="D32" s="39" t="s">
        <v>32</v>
      </c>
      <c r="E32" s="41">
        <v>708</v>
      </c>
      <c r="F32" s="34">
        <f t="shared" si="1"/>
        <v>177</v>
      </c>
      <c r="G32" s="41">
        <v>26</v>
      </c>
      <c r="H32" s="42">
        <v>83.46</v>
      </c>
      <c r="I32" s="37">
        <f t="shared" si="2"/>
        <v>14.7</v>
      </c>
      <c r="J32" s="35">
        <v>26</v>
      </c>
      <c r="K32" s="36">
        <v>354.12</v>
      </c>
      <c r="L32" s="35"/>
      <c r="M32" s="36"/>
      <c r="N32" s="37">
        <f t="shared" si="3"/>
        <v>14.7</v>
      </c>
      <c r="O32" s="41">
        <v>1</v>
      </c>
      <c r="P32" s="42">
        <v>28.26</v>
      </c>
      <c r="Q32" s="41" t="s">
        <v>9</v>
      </c>
      <c r="R32" s="42" t="s">
        <v>9</v>
      </c>
      <c r="S32" s="41" t="s">
        <v>9</v>
      </c>
      <c r="T32" s="42" t="s">
        <v>9</v>
      </c>
      <c r="U32" s="42" t="s">
        <v>9</v>
      </c>
      <c r="V32" s="42" t="s">
        <v>9</v>
      </c>
      <c r="W32" s="42" t="s">
        <v>9</v>
      </c>
      <c r="X32" s="42" t="s">
        <v>9</v>
      </c>
      <c r="Y32" s="42" t="s">
        <v>9</v>
      </c>
      <c r="Z32" s="42" t="s">
        <v>9</v>
      </c>
      <c r="AA32" s="67"/>
      <c r="AC32" s="67"/>
    </row>
    <row r="33" spans="2:29" s="4" customFormat="1" x14ac:dyDescent="0.2">
      <c r="B33" s="30">
        <v>12</v>
      </c>
      <c r="C33" s="38">
        <v>143</v>
      </c>
      <c r="D33" s="39" t="s">
        <v>31</v>
      </c>
      <c r="E33" s="41">
        <v>4881</v>
      </c>
      <c r="F33" s="34">
        <f t="shared" si="1"/>
        <v>1220</v>
      </c>
      <c r="G33" s="41">
        <v>768</v>
      </c>
      <c r="H33" s="42">
        <v>2465.2799999999997</v>
      </c>
      <c r="I33" s="37">
        <f t="shared" si="2"/>
        <v>63</v>
      </c>
      <c r="J33" s="35">
        <v>619</v>
      </c>
      <c r="K33" s="36">
        <v>8430.7799999999988</v>
      </c>
      <c r="L33" s="35"/>
      <c r="M33" s="36"/>
      <c r="N33" s="37">
        <f t="shared" si="3"/>
        <v>50.7</v>
      </c>
      <c r="O33" s="41">
        <v>40</v>
      </c>
      <c r="P33" s="42">
        <v>1130.4000000000001</v>
      </c>
      <c r="Q33" s="41" t="s">
        <v>9</v>
      </c>
      <c r="R33" s="42" t="s">
        <v>9</v>
      </c>
      <c r="S33" s="41" t="s">
        <v>9</v>
      </c>
      <c r="T33" s="42" t="s">
        <v>9</v>
      </c>
      <c r="U33" s="42" t="s">
        <v>9</v>
      </c>
      <c r="V33" s="42" t="s">
        <v>9</v>
      </c>
      <c r="W33" s="42" t="s">
        <v>9</v>
      </c>
      <c r="X33" s="42" t="s">
        <v>9</v>
      </c>
      <c r="Y33" s="42" t="s">
        <v>9</v>
      </c>
      <c r="Z33" s="42" t="s">
        <v>9</v>
      </c>
      <c r="AA33" s="67"/>
      <c r="AC33" s="67"/>
    </row>
    <row r="34" spans="2:29" s="4" customFormat="1" x14ac:dyDescent="0.2">
      <c r="B34" s="30">
        <v>13</v>
      </c>
      <c r="C34" s="38">
        <v>151</v>
      </c>
      <c r="D34" s="39" t="s">
        <v>33</v>
      </c>
      <c r="E34" s="41">
        <v>562</v>
      </c>
      <c r="F34" s="34">
        <f t="shared" si="1"/>
        <v>141</v>
      </c>
      <c r="G34" s="41">
        <v>115</v>
      </c>
      <c r="H34" s="42">
        <v>369.15</v>
      </c>
      <c r="I34" s="37">
        <f t="shared" si="2"/>
        <v>81.599999999999994</v>
      </c>
      <c r="J34" s="35">
        <v>118</v>
      </c>
      <c r="K34" s="36">
        <v>1607.16</v>
      </c>
      <c r="L34" s="35"/>
      <c r="M34" s="36"/>
      <c r="N34" s="37">
        <f t="shared" si="3"/>
        <v>83.7</v>
      </c>
      <c r="O34" s="41"/>
      <c r="P34" s="42"/>
      <c r="Q34" s="41" t="s">
        <v>9</v>
      </c>
      <c r="R34" s="42" t="s">
        <v>9</v>
      </c>
      <c r="S34" s="41" t="s">
        <v>9</v>
      </c>
      <c r="T34" s="42" t="s">
        <v>9</v>
      </c>
      <c r="U34" s="42" t="s">
        <v>9</v>
      </c>
      <c r="V34" s="42" t="s">
        <v>9</v>
      </c>
      <c r="W34" s="42" t="s">
        <v>9</v>
      </c>
      <c r="X34" s="42" t="s">
        <v>9</v>
      </c>
      <c r="Y34" s="42" t="s">
        <v>9</v>
      </c>
      <c r="Z34" s="42" t="s">
        <v>9</v>
      </c>
      <c r="AA34" s="67"/>
      <c r="AC34" s="67"/>
    </row>
    <row r="35" spans="2:29" s="4" customFormat="1" x14ac:dyDescent="0.2">
      <c r="B35" s="19">
        <v>14</v>
      </c>
      <c r="C35" s="38">
        <v>153</v>
      </c>
      <c r="D35" s="39" t="s">
        <v>81</v>
      </c>
      <c r="E35" s="41">
        <v>5850</v>
      </c>
      <c r="F35" s="34">
        <f>ROUND((E35/2/4*2),0)</f>
        <v>1463</v>
      </c>
      <c r="G35" s="41">
        <v>1065</v>
      </c>
      <c r="H35" s="42">
        <v>3418.65</v>
      </c>
      <c r="I35" s="37">
        <f t="shared" si="2"/>
        <v>72.8</v>
      </c>
      <c r="J35" s="35">
        <v>844</v>
      </c>
      <c r="K35" s="36">
        <v>11495.279999999999</v>
      </c>
      <c r="L35" s="35"/>
      <c r="M35" s="36"/>
      <c r="N35" s="37">
        <f t="shared" si="3"/>
        <v>57.7</v>
      </c>
      <c r="O35" s="41">
        <v>35</v>
      </c>
      <c r="P35" s="42">
        <v>989.09999999999991</v>
      </c>
      <c r="Q35" s="41" t="s">
        <v>9</v>
      </c>
      <c r="R35" s="42" t="s">
        <v>9</v>
      </c>
      <c r="S35" s="41" t="s">
        <v>9</v>
      </c>
      <c r="T35" s="42" t="s">
        <v>9</v>
      </c>
      <c r="U35" s="42" t="s">
        <v>9</v>
      </c>
      <c r="V35" s="42" t="s">
        <v>9</v>
      </c>
      <c r="W35" s="42" t="s">
        <v>9</v>
      </c>
      <c r="X35" s="42" t="s">
        <v>9</v>
      </c>
      <c r="Y35" s="42" t="s">
        <v>9</v>
      </c>
      <c r="Z35" s="42" t="s">
        <v>9</v>
      </c>
      <c r="AA35" s="67"/>
      <c r="AC35" s="67"/>
    </row>
    <row r="36" spans="2:29" s="4" customFormat="1" x14ac:dyDescent="0.2">
      <c r="B36" s="30">
        <v>15</v>
      </c>
      <c r="C36" s="38">
        <v>284</v>
      </c>
      <c r="D36" s="39" t="s">
        <v>40</v>
      </c>
      <c r="E36" s="41">
        <v>3102</v>
      </c>
      <c r="F36" s="34">
        <f t="shared" si="1"/>
        <v>776</v>
      </c>
      <c r="G36" s="41">
        <v>668</v>
      </c>
      <c r="H36" s="42">
        <v>2144.2800000000002</v>
      </c>
      <c r="I36" s="37">
        <f t="shared" si="2"/>
        <v>86.1</v>
      </c>
      <c r="J36" s="35">
        <v>641</v>
      </c>
      <c r="K36" s="36">
        <v>8730.42</v>
      </c>
      <c r="L36" s="35">
        <v>40</v>
      </c>
      <c r="M36" s="36">
        <v>673.2</v>
      </c>
      <c r="N36" s="37">
        <f t="shared" si="3"/>
        <v>87.8</v>
      </c>
      <c r="O36" s="41">
        <v>12</v>
      </c>
      <c r="P36" s="42">
        <v>339.12</v>
      </c>
      <c r="Q36" s="41" t="s">
        <v>9</v>
      </c>
      <c r="R36" s="42" t="s">
        <v>9</v>
      </c>
      <c r="S36" s="41" t="s">
        <v>9</v>
      </c>
      <c r="T36" s="42" t="s">
        <v>9</v>
      </c>
      <c r="U36" s="42" t="s">
        <v>9</v>
      </c>
      <c r="V36" s="42" t="s">
        <v>9</v>
      </c>
      <c r="W36" s="42" t="s">
        <v>9</v>
      </c>
      <c r="X36" s="42" t="s">
        <v>9</v>
      </c>
      <c r="Y36" s="42" t="s">
        <v>9</v>
      </c>
      <c r="Z36" s="42" t="s">
        <v>9</v>
      </c>
      <c r="AA36" s="67"/>
      <c r="AC36" s="67"/>
    </row>
    <row r="37" spans="2:29" s="4" customFormat="1" x14ac:dyDescent="0.2">
      <c r="B37" s="30">
        <v>16</v>
      </c>
      <c r="C37" s="38">
        <v>285</v>
      </c>
      <c r="D37" s="44" t="s">
        <v>82</v>
      </c>
      <c r="E37" s="41">
        <v>798</v>
      </c>
      <c r="F37" s="34">
        <f t="shared" si="1"/>
        <v>200</v>
      </c>
      <c r="G37" s="41">
        <v>121</v>
      </c>
      <c r="H37" s="42">
        <v>388.40999999999997</v>
      </c>
      <c r="I37" s="37">
        <f t="shared" si="2"/>
        <v>60.5</v>
      </c>
      <c r="J37" s="35">
        <v>108</v>
      </c>
      <c r="K37" s="36">
        <v>1470.9599999999998</v>
      </c>
      <c r="L37" s="37"/>
      <c r="M37" s="36"/>
      <c r="N37" s="37">
        <f t="shared" si="3"/>
        <v>54</v>
      </c>
      <c r="O37" s="41">
        <v>5</v>
      </c>
      <c r="P37" s="42">
        <v>141.30000000000001</v>
      </c>
      <c r="Q37" s="41" t="s">
        <v>9</v>
      </c>
      <c r="R37" s="42" t="s">
        <v>9</v>
      </c>
      <c r="S37" s="41" t="s">
        <v>9</v>
      </c>
      <c r="T37" s="42" t="s">
        <v>9</v>
      </c>
      <c r="U37" s="42" t="s">
        <v>9</v>
      </c>
      <c r="V37" s="42" t="s">
        <v>9</v>
      </c>
      <c r="W37" s="42" t="s">
        <v>9</v>
      </c>
      <c r="X37" s="42" t="s">
        <v>9</v>
      </c>
      <c r="Y37" s="42" t="s">
        <v>9</v>
      </c>
      <c r="Z37" s="42" t="s">
        <v>9</v>
      </c>
      <c r="AA37" s="67"/>
      <c r="AC37" s="67"/>
    </row>
    <row r="38" spans="2:29" s="4" customFormat="1" ht="25.5" x14ac:dyDescent="0.2">
      <c r="B38" s="30">
        <v>17</v>
      </c>
      <c r="C38" s="38">
        <v>385</v>
      </c>
      <c r="D38" s="44" t="s">
        <v>83</v>
      </c>
      <c r="E38" s="41">
        <v>897</v>
      </c>
      <c r="F38" s="34">
        <f t="shared" si="1"/>
        <v>224</v>
      </c>
      <c r="G38" s="41">
        <v>124</v>
      </c>
      <c r="H38" s="42">
        <v>398.04</v>
      </c>
      <c r="I38" s="37">
        <f t="shared" si="2"/>
        <v>55.4</v>
      </c>
      <c r="J38" s="35">
        <v>119</v>
      </c>
      <c r="K38" s="36">
        <v>1620.7799999999997</v>
      </c>
      <c r="L38" s="37"/>
      <c r="M38" s="36"/>
      <c r="N38" s="37">
        <f t="shared" si="3"/>
        <v>53.1</v>
      </c>
      <c r="O38" s="41">
        <v>1</v>
      </c>
      <c r="P38" s="42">
        <v>28.26</v>
      </c>
      <c r="Q38" s="45"/>
      <c r="R38" s="46"/>
      <c r="S38" s="45"/>
      <c r="T38" s="46"/>
      <c r="U38" s="46"/>
      <c r="V38" s="46"/>
      <c r="W38" s="46"/>
      <c r="X38" s="46"/>
      <c r="Y38" s="42" t="s">
        <v>9</v>
      </c>
      <c r="Z38" s="42" t="s">
        <v>9</v>
      </c>
      <c r="AA38" s="67"/>
      <c r="AC38" s="67"/>
    </row>
    <row r="39" spans="2:29" s="4" customFormat="1" x14ac:dyDescent="0.2">
      <c r="B39" s="19">
        <v>18</v>
      </c>
      <c r="C39" s="38">
        <v>386</v>
      </c>
      <c r="D39" s="44" t="s">
        <v>48</v>
      </c>
      <c r="E39" s="41" t="s">
        <v>9</v>
      </c>
      <c r="F39" s="40" t="s">
        <v>9</v>
      </c>
      <c r="G39" s="41" t="s">
        <v>9</v>
      </c>
      <c r="H39" s="42" t="s">
        <v>9</v>
      </c>
      <c r="I39" s="47" t="s">
        <v>9</v>
      </c>
      <c r="J39" s="47"/>
      <c r="K39" s="47"/>
      <c r="L39" s="47"/>
      <c r="M39" s="47"/>
      <c r="N39" s="47" t="s">
        <v>9</v>
      </c>
      <c r="O39" s="41" t="s">
        <v>9</v>
      </c>
      <c r="P39" s="42" t="s">
        <v>9</v>
      </c>
      <c r="Q39" s="41"/>
      <c r="R39" s="42"/>
      <c r="S39" s="41">
        <v>13</v>
      </c>
      <c r="T39" s="42">
        <v>1909.83</v>
      </c>
      <c r="U39" s="42"/>
      <c r="V39" s="42"/>
      <c r="W39" s="42"/>
      <c r="X39" s="42"/>
      <c r="Y39" s="42" t="s">
        <v>9</v>
      </c>
      <c r="Z39" s="42" t="s">
        <v>9</v>
      </c>
      <c r="AA39" s="67"/>
      <c r="AC39" s="67"/>
    </row>
    <row r="40" spans="2:29" s="4" customFormat="1" x14ac:dyDescent="0.2">
      <c r="B40" s="30">
        <v>19</v>
      </c>
      <c r="C40" s="38">
        <v>388</v>
      </c>
      <c r="D40" s="44" t="s">
        <v>55</v>
      </c>
      <c r="E40" s="41" t="s">
        <v>9</v>
      </c>
      <c r="F40" s="40" t="s">
        <v>9</v>
      </c>
      <c r="G40" s="41" t="s">
        <v>9</v>
      </c>
      <c r="H40" s="42" t="s">
        <v>9</v>
      </c>
      <c r="I40" s="47" t="s">
        <v>9</v>
      </c>
      <c r="J40" s="47"/>
      <c r="K40" s="47"/>
      <c r="L40" s="47"/>
      <c r="M40" s="47"/>
      <c r="N40" s="47" t="s">
        <v>9</v>
      </c>
      <c r="O40" s="41" t="s">
        <v>9</v>
      </c>
      <c r="P40" s="42" t="s">
        <v>9</v>
      </c>
      <c r="Q40" s="41"/>
      <c r="R40" s="42"/>
      <c r="S40" s="41">
        <v>17</v>
      </c>
      <c r="T40" s="42">
        <v>2497.4700000000003</v>
      </c>
      <c r="U40" s="42"/>
      <c r="V40" s="42"/>
      <c r="W40" s="42"/>
      <c r="X40" s="42"/>
      <c r="Y40" s="42" t="s">
        <v>9</v>
      </c>
      <c r="Z40" s="42" t="s">
        <v>9</v>
      </c>
      <c r="AA40" s="67"/>
      <c r="AC40" s="67"/>
    </row>
    <row r="41" spans="2:29" s="4" customFormat="1" x14ac:dyDescent="0.2">
      <c r="B41" s="30">
        <v>20</v>
      </c>
      <c r="C41" s="38">
        <v>389</v>
      </c>
      <c r="D41" s="44" t="s">
        <v>49</v>
      </c>
      <c r="E41" s="41" t="s">
        <v>9</v>
      </c>
      <c r="F41" s="40" t="s">
        <v>9</v>
      </c>
      <c r="G41" s="41" t="s">
        <v>9</v>
      </c>
      <c r="H41" s="42" t="s">
        <v>9</v>
      </c>
      <c r="I41" s="47" t="s">
        <v>9</v>
      </c>
      <c r="J41" s="47"/>
      <c r="K41" s="47"/>
      <c r="L41" s="47"/>
      <c r="M41" s="47"/>
      <c r="N41" s="47" t="s">
        <v>9</v>
      </c>
      <c r="O41" s="41" t="s">
        <v>9</v>
      </c>
      <c r="P41" s="42" t="s">
        <v>9</v>
      </c>
      <c r="Q41" s="41">
        <v>1</v>
      </c>
      <c r="R41" s="42">
        <v>92.34</v>
      </c>
      <c r="S41" s="41">
        <v>16</v>
      </c>
      <c r="T41" s="42">
        <v>2350.5599999999995</v>
      </c>
      <c r="U41" s="41">
        <v>3</v>
      </c>
      <c r="V41" s="42">
        <v>513</v>
      </c>
      <c r="W41" s="41"/>
      <c r="X41" s="42"/>
      <c r="Y41" s="42" t="s">
        <v>9</v>
      </c>
      <c r="Z41" s="42" t="s">
        <v>9</v>
      </c>
      <c r="AA41" s="67"/>
      <c r="AC41" s="67"/>
    </row>
    <row r="42" spans="2:29" s="4" customFormat="1" x14ac:dyDescent="0.2">
      <c r="B42" s="30">
        <v>21</v>
      </c>
      <c r="C42" s="38">
        <v>391</v>
      </c>
      <c r="D42" s="44" t="s">
        <v>52</v>
      </c>
      <c r="E42" s="41" t="s">
        <v>9</v>
      </c>
      <c r="F42" s="40" t="s">
        <v>9</v>
      </c>
      <c r="G42" s="41" t="s">
        <v>9</v>
      </c>
      <c r="H42" s="42" t="s">
        <v>9</v>
      </c>
      <c r="I42" s="47" t="s">
        <v>9</v>
      </c>
      <c r="J42" s="47"/>
      <c r="K42" s="47"/>
      <c r="L42" s="47"/>
      <c r="M42" s="47"/>
      <c r="N42" s="47" t="s">
        <v>9</v>
      </c>
      <c r="O42" s="41" t="s">
        <v>9</v>
      </c>
      <c r="P42" s="42" t="s">
        <v>9</v>
      </c>
      <c r="Q42" s="41"/>
      <c r="R42" s="42"/>
      <c r="S42" s="41">
        <v>35</v>
      </c>
      <c r="T42" s="42">
        <v>5141.8500000000004</v>
      </c>
      <c r="U42" s="41">
        <v>45</v>
      </c>
      <c r="V42" s="42">
        <v>7695</v>
      </c>
      <c r="W42" s="41"/>
      <c r="X42" s="42"/>
      <c r="Y42" s="41">
        <v>45</v>
      </c>
      <c r="Z42" s="42">
        <v>4110.2999999999993</v>
      </c>
      <c r="AA42" s="67"/>
      <c r="AC42" s="67"/>
    </row>
    <row r="43" spans="2:29" s="4" customFormat="1" x14ac:dyDescent="0.2">
      <c r="B43" s="19">
        <v>22</v>
      </c>
      <c r="C43" s="38">
        <v>394</v>
      </c>
      <c r="D43" s="44" t="s">
        <v>21</v>
      </c>
      <c r="E43" s="41">
        <v>2470</v>
      </c>
      <c r="F43" s="34">
        <f t="shared" ref="F43" si="4">ROUND((E43/2/4*2),0)</f>
        <v>618</v>
      </c>
      <c r="G43" s="41">
        <v>534</v>
      </c>
      <c r="H43" s="42">
        <v>1714.1399999999999</v>
      </c>
      <c r="I43" s="37">
        <f t="shared" ref="I43" si="5">ROUND(G43/F43*100,1)</f>
        <v>86.4</v>
      </c>
      <c r="J43" s="35">
        <v>527</v>
      </c>
      <c r="K43" s="36">
        <v>7177.74</v>
      </c>
      <c r="L43" s="37"/>
      <c r="M43" s="36"/>
      <c r="N43" s="37">
        <f t="shared" si="3"/>
        <v>85.3</v>
      </c>
      <c r="O43" s="41">
        <v>12</v>
      </c>
      <c r="P43" s="42">
        <v>339.12</v>
      </c>
      <c r="Q43" s="41"/>
      <c r="R43" s="42"/>
      <c r="S43" s="41">
        <v>7</v>
      </c>
      <c r="T43" s="42">
        <v>1028.3699999999999</v>
      </c>
      <c r="U43" s="41"/>
      <c r="V43" s="42"/>
      <c r="W43" s="41"/>
      <c r="X43" s="42"/>
      <c r="Y43" s="42" t="s">
        <v>9</v>
      </c>
      <c r="Z43" s="42" t="s">
        <v>9</v>
      </c>
      <c r="AA43" s="67"/>
      <c r="AC43" s="67"/>
    </row>
    <row r="44" spans="2:29" s="4" customFormat="1" x14ac:dyDescent="0.2">
      <c r="B44" s="30">
        <v>23</v>
      </c>
      <c r="C44" s="38">
        <v>441</v>
      </c>
      <c r="D44" s="44" t="s">
        <v>78</v>
      </c>
      <c r="E44" s="41" t="s">
        <v>9</v>
      </c>
      <c r="F44" s="40" t="s">
        <v>9</v>
      </c>
      <c r="G44" s="41" t="s">
        <v>9</v>
      </c>
      <c r="H44" s="42" t="s">
        <v>9</v>
      </c>
      <c r="I44" s="47" t="s">
        <v>9</v>
      </c>
      <c r="J44" s="47"/>
      <c r="K44" s="47"/>
      <c r="L44" s="47"/>
      <c r="M44" s="47"/>
      <c r="N44" s="47" t="s">
        <v>9</v>
      </c>
      <c r="O44" s="41" t="s">
        <v>9</v>
      </c>
      <c r="P44" s="42" t="s">
        <v>9</v>
      </c>
      <c r="Q44" s="41"/>
      <c r="R44" s="42"/>
      <c r="S44" s="41"/>
      <c r="T44" s="42"/>
      <c r="U44" s="41">
        <v>113</v>
      </c>
      <c r="V44" s="42">
        <v>19323</v>
      </c>
      <c r="W44" s="42"/>
      <c r="X44" s="42"/>
      <c r="Y44" s="42" t="s">
        <v>9</v>
      </c>
      <c r="Z44" s="42" t="s">
        <v>9</v>
      </c>
      <c r="AA44" s="67"/>
      <c r="AC44" s="67"/>
    </row>
    <row r="45" spans="2:29" s="4" customFormat="1" x14ac:dyDescent="0.2">
      <c r="B45" s="30">
        <v>24</v>
      </c>
      <c r="C45" s="38">
        <v>442</v>
      </c>
      <c r="D45" s="48" t="s">
        <v>56</v>
      </c>
      <c r="E45" s="41" t="s">
        <v>9</v>
      </c>
      <c r="F45" s="40" t="s">
        <v>9</v>
      </c>
      <c r="G45" s="41" t="s">
        <v>9</v>
      </c>
      <c r="H45" s="42" t="s">
        <v>9</v>
      </c>
      <c r="I45" s="47" t="s">
        <v>9</v>
      </c>
      <c r="J45" s="47"/>
      <c r="K45" s="47"/>
      <c r="L45" s="47"/>
      <c r="M45" s="47"/>
      <c r="N45" s="47" t="s">
        <v>9</v>
      </c>
      <c r="O45" s="41" t="s">
        <v>9</v>
      </c>
      <c r="P45" s="42" t="s">
        <v>9</v>
      </c>
      <c r="Q45" s="41"/>
      <c r="R45" s="42"/>
      <c r="S45" s="41">
        <v>43</v>
      </c>
      <c r="T45" s="42">
        <v>6317.130000000001</v>
      </c>
      <c r="U45" s="41">
        <v>24</v>
      </c>
      <c r="V45" s="42">
        <v>4104</v>
      </c>
      <c r="W45" s="42"/>
      <c r="X45" s="42"/>
      <c r="Y45" s="42" t="s">
        <v>9</v>
      </c>
      <c r="Z45" s="42" t="s">
        <v>9</v>
      </c>
      <c r="AA45" s="67"/>
      <c r="AC45" s="67"/>
    </row>
    <row r="46" spans="2:29" s="4" customFormat="1" x14ac:dyDescent="0.2">
      <c r="B46" s="30">
        <v>25</v>
      </c>
      <c r="C46" s="38">
        <v>443</v>
      </c>
      <c r="D46" s="44" t="s">
        <v>53</v>
      </c>
      <c r="E46" s="41" t="s">
        <v>9</v>
      </c>
      <c r="F46" s="40" t="s">
        <v>9</v>
      </c>
      <c r="G46" s="41" t="s">
        <v>9</v>
      </c>
      <c r="H46" s="42" t="s">
        <v>9</v>
      </c>
      <c r="I46" s="47" t="s">
        <v>9</v>
      </c>
      <c r="J46" s="47"/>
      <c r="K46" s="47"/>
      <c r="L46" s="47"/>
      <c r="M46" s="47"/>
      <c r="N46" s="47" t="s">
        <v>9</v>
      </c>
      <c r="O46" s="41" t="s">
        <v>9</v>
      </c>
      <c r="P46" s="42" t="s">
        <v>9</v>
      </c>
      <c r="Q46" s="41"/>
      <c r="R46" s="42"/>
      <c r="S46" s="41">
        <v>163</v>
      </c>
      <c r="T46" s="42">
        <v>23946.329999999998</v>
      </c>
      <c r="U46" s="42"/>
      <c r="V46" s="42"/>
      <c r="W46" s="42"/>
      <c r="X46" s="42"/>
      <c r="Y46" s="42" t="s">
        <v>9</v>
      </c>
      <c r="Z46" s="42" t="s">
        <v>9</v>
      </c>
      <c r="AA46" s="67"/>
      <c r="AC46" s="67"/>
    </row>
    <row r="47" spans="2:29" s="4" customFormat="1" x14ac:dyDescent="0.2">
      <c r="B47" s="19">
        <v>26</v>
      </c>
      <c r="C47" s="38">
        <v>531</v>
      </c>
      <c r="D47" s="44" t="s">
        <v>26</v>
      </c>
      <c r="E47" s="41">
        <v>1536</v>
      </c>
      <c r="F47" s="34">
        <f t="shared" ref="F47:F99" si="6">ROUND((E47/2/4*2),0)</f>
        <v>384</v>
      </c>
      <c r="G47" s="41">
        <v>391</v>
      </c>
      <c r="H47" s="42">
        <v>1255.1099999999999</v>
      </c>
      <c r="I47" s="37">
        <f t="shared" ref="I47:I99" si="7">ROUND(G47/F47*100,1)</f>
        <v>101.8</v>
      </c>
      <c r="J47" s="35">
        <v>202</v>
      </c>
      <c r="K47" s="36">
        <v>2751.24</v>
      </c>
      <c r="L47" s="37"/>
      <c r="M47" s="36"/>
      <c r="N47" s="37">
        <f t="shared" si="3"/>
        <v>52.6</v>
      </c>
      <c r="O47" s="41">
        <v>34</v>
      </c>
      <c r="P47" s="42">
        <v>960.84</v>
      </c>
      <c r="Q47" s="41" t="s">
        <v>9</v>
      </c>
      <c r="R47" s="42" t="s">
        <v>9</v>
      </c>
      <c r="S47" s="41" t="s">
        <v>9</v>
      </c>
      <c r="T47" s="42" t="s">
        <v>9</v>
      </c>
      <c r="U47" s="42" t="s">
        <v>9</v>
      </c>
      <c r="V47" s="42" t="s">
        <v>9</v>
      </c>
      <c r="W47" s="42" t="s">
        <v>9</v>
      </c>
      <c r="X47" s="42" t="s">
        <v>9</v>
      </c>
      <c r="Y47" s="42" t="s">
        <v>9</v>
      </c>
      <c r="Z47" s="42" t="s">
        <v>9</v>
      </c>
      <c r="AA47" s="67"/>
      <c r="AC47" s="67"/>
    </row>
    <row r="48" spans="2:29" s="4" customFormat="1" ht="25.5" x14ac:dyDescent="0.2">
      <c r="B48" s="30">
        <v>27</v>
      </c>
      <c r="C48" s="38">
        <v>583</v>
      </c>
      <c r="D48" s="43" t="s">
        <v>84</v>
      </c>
      <c r="E48" s="40">
        <v>587</v>
      </c>
      <c r="F48" s="34">
        <f t="shared" si="6"/>
        <v>147</v>
      </c>
      <c r="G48" s="41">
        <v>200</v>
      </c>
      <c r="H48" s="42">
        <v>642.00000000000011</v>
      </c>
      <c r="I48" s="37">
        <f t="shared" si="7"/>
        <v>136.1</v>
      </c>
      <c r="J48" s="35">
        <v>65</v>
      </c>
      <c r="K48" s="36">
        <v>885.30000000000007</v>
      </c>
      <c r="L48" s="37"/>
      <c r="M48" s="36"/>
      <c r="N48" s="37">
        <f t="shared" si="3"/>
        <v>44.2</v>
      </c>
      <c r="O48" s="41"/>
      <c r="P48" s="42"/>
      <c r="Q48" s="41" t="s">
        <v>9</v>
      </c>
      <c r="R48" s="42" t="s">
        <v>9</v>
      </c>
      <c r="S48" s="41" t="s">
        <v>9</v>
      </c>
      <c r="T48" s="42" t="s">
        <v>9</v>
      </c>
      <c r="U48" s="42" t="s">
        <v>9</v>
      </c>
      <c r="V48" s="42" t="s">
        <v>9</v>
      </c>
      <c r="W48" s="42" t="s">
        <v>9</v>
      </c>
      <c r="X48" s="42" t="s">
        <v>9</v>
      </c>
      <c r="Y48" s="42" t="s">
        <v>9</v>
      </c>
      <c r="Z48" s="42" t="s">
        <v>9</v>
      </c>
      <c r="AA48" s="67"/>
      <c r="AC48" s="67"/>
    </row>
    <row r="49" spans="2:29" s="4" customFormat="1" x14ac:dyDescent="0.2">
      <c r="B49" s="30">
        <v>28</v>
      </c>
      <c r="C49" s="38">
        <v>4421</v>
      </c>
      <c r="D49" s="39" t="s">
        <v>90</v>
      </c>
      <c r="E49" s="41">
        <v>3170</v>
      </c>
      <c r="F49" s="34">
        <f t="shared" si="6"/>
        <v>793</v>
      </c>
      <c r="G49" s="41">
        <v>1650</v>
      </c>
      <c r="H49" s="42">
        <v>5296.5</v>
      </c>
      <c r="I49" s="37">
        <f t="shared" si="7"/>
        <v>208.1</v>
      </c>
      <c r="J49" s="35">
        <v>533</v>
      </c>
      <c r="K49" s="36">
        <v>7259.46</v>
      </c>
      <c r="L49" s="37"/>
      <c r="M49" s="36"/>
      <c r="N49" s="37">
        <f t="shared" si="3"/>
        <v>67.2</v>
      </c>
      <c r="O49" s="41">
        <v>43</v>
      </c>
      <c r="P49" s="42">
        <v>1215.18</v>
      </c>
      <c r="Q49" s="41" t="s">
        <v>9</v>
      </c>
      <c r="R49" s="42" t="s">
        <v>9</v>
      </c>
      <c r="S49" s="41" t="s">
        <v>9</v>
      </c>
      <c r="T49" s="42" t="s">
        <v>9</v>
      </c>
      <c r="U49" s="42" t="s">
        <v>9</v>
      </c>
      <c r="V49" s="42" t="s">
        <v>9</v>
      </c>
      <c r="W49" s="42" t="s">
        <v>9</v>
      </c>
      <c r="X49" s="42" t="s">
        <v>9</v>
      </c>
      <c r="Y49" s="42" t="s">
        <v>9</v>
      </c>
      <c r="Z49" s="42" t="s">
        <v>9</v>
      </c>
      <c r="AA49" s="67"/>
      <c r="AC49" s="67"/>
    </row>
    <row r="50" spans="2:29" s="4" customFormat="1" x14ac:dyDescent="0.2">
      <c r="B50" s="30">
        <v>29</v>
      </c>
      <c r="C50" s="38">
        <v>4422</v>
      </c>
      <c r="D50" s="39" t="s">
        <v>22</v>
      </c>
      <c r="E50" s="49">
        <v>1238</v>
      </c>
      <c r="F50" s="34">
        <f t="shared" si="6"/>
        <v>310</v>
      </c>
      <c r="G50" s="41">
        <v>141</v>
      </c>
      <c r="H50" s="42">
        <v>452.61</v>
      </c>
      <c r="I50" s="37">
        <f t="shared" si="7"/>
        <v>45.5</v>
      </c>
      <c r="J50" s="35">
        <v>143</v>
      </c>
      <c r="K50" s="36">
        <v>1947.6599999999996</v>
      </c>
      <c r="L50" s="35">
        <v>8</v>
      </c>
      <c r="M50" s="36">
        <v>134.63999999999999</v>
      </c>
      <c r="N50" s="37">
        <f t="shared" si="3"/>
        <v>48.7</v>
      </c>
      <c r="O50" s="41"/>
      <c r="P50" s="42"/>
      <c r="Q50" s="41" t="s">
        <v>9</v>
      </c>
      <c r="R50" s="42" t="s">
        <v>9</v>
      </c>
      <c r="S50" s="41" t="s">
        <v>9</v>
      </c>
      <c r="T50" s="42" t="s">
        <v>9</v>
      </c>
      <c r="U50" s="42" t="s">
        <v>9</v>
      </c>
      <c r="V50" s="42" t="s">
        <v>9</v>
      </c>
      <c r="W50" s="42" t="s">
        <v>9</v>
      </c>
      <c r="X50" s="42" t="s">
        <v>9</v>
      </c>
      <c r="Y50" s="42" t="s">
        <v>9</v>
      </c>
      <c r="Z50" s="42" t="s">
        <v>9</v>
      </c>
      <c r="AA50" s="67"/>
      <c r="AC50" s="67"/>
    </row>
    <row r="51" spans="2:29" s="4" customFormat="1" x14ac:dyDescent="0.2">
      <c r="B51" s="19">
        <v>30</v>
      </c>
      <c r="C51" s="38">
        <v>4432</v>
      </c>
      <c r="D51" s="39" t="s">
        <v>23</v>
      </c>
      <c r="E51" s="49">
        <v>2271</v>
      </c>
      <c r="F51" s="34">
        <f t="shared" si="6"/>
        <v>568</v>
      </c>
      <c r="G51" s="41">
        <v>666</v>
      </c>
      <c r="H51" s="42">
        <v>2137.8599999999997</v>
      </c>
      <c r="I51" s="37">
        <f t="shared" si="7"/>
        <v>117.3</v>
      </c>
      <c r="J51" s="35">
        <v>359</v>
      </c>
      <c r="K51" s="36">
        <v>4889.58</v>
      </c>
      <c r="L51" s="35"/>
      <c r="M51" s="36"/>
      <c r="N51" s="37">
        <f t="shared" si="3"/>
        <v>63.2</v>
      </c>
      <c r="O51" s="41"/>
      <c r="P51" s="42"/>
      <c r="Q51" s="41" t="s">
        <v>9</v>
      </c>
      <c r="R51" s="42" t="s">
        <v>9</v>
      </c>
      <c r="S51" s="41" t="s">
        <v>9</v>
      </c>
      <c r="T51" s="42" t="s">
        <v>9</v>
      </c>
      <c r="U51" s="42" t="s">
        <v>9</v>
      </c>
      <c r="V51" s="42" t="s">
        <v>9</v>
      </c>
      <c r="W51" s="42" t="s">
        <v>9</v>
      </c>
      <c r="X51" s="42" t="s">
        <v>9</v>
      </c>
      <c r="Y51" s="42" t="s">
        <v>9</v>
      </c>
      <c r="Z51" s="42" t="s">
        <v>9</v>
      </c>
      <c r="AA51" s="67"/>
      <c r="AC51" s="67"/>
    </row>
    <row r="52" spans="2:29" s="4" customFormat="1" x14ac:dyDescent="0.2">
      <c r="B52" s="30">
        <v>31</v>
      </c>
      <c r="C52" s="38">
        <v>4475</v>
      </c>
      <c r="D52" s="39" t="s">
        <v>39</v>
      </c>
      <c r="E52" s="49">
        <v>3042</v>
      </c>
      <c r="F52" s="34">
        <f t="shared" si="6"/>
        <v>761</v>
      </c>
      <c r="G52" s="41">
        <v>490</v>
      </c>
      <c r="H52" s="42">
        <v>1572.8999999999999</v>
      </c>
      <c r="I52" s="37">
        <f t="shared" si="7"/>
        <v>64.400000000000006</v>
      </c>
      <c r="J52" s="35">
        <v>337</v>
      </c>
      <c r="K52" s="36">
        <v>4589.9399999999996</v>
      </c>
      <c r="L52" s="35">
        <v>36</v>
      </c>
      <c r="M52" s="36">
        <v>605.88</v>
      </c>
      <c r="N52" s="37">
        <f t="shared" si="3"/>
        <v>49</v>
      </c>
      <c r="O52" s="41">
        <v>44</v>
      </c>
      <c r="P52" s="42">
        <v>1243.4399999999998</v>
      </c>
      <c r="Q52" s="41" t="s">
        <v>9</v>
      </c>
      <c r="R52" s="42" t="s">
        <v>9</v>
      </c>
      <c r="S52" s="41" t="s">
        <v>9</v>
      </c>
      <c r="T52" s="42" t="s">
        <v>9</v>
      </c>
      <c r="U52" s="42" t="s">
        <v>9</v>
      </c>
      <c r="V52" s="42" t="s">
        <v>9</v>
      </c>
      <c r="W52" s="42" t="s">
        <v>9</v>
      </c>
      <c r="X52" s="42" t="s">
        <v>9</v>
      </c>
      <c r="Y52" s="42" t="s">
        <v>9</v>
      </c>
      <c r="Z52" s="42" t="s">
        <v>9</v>
      </c>
      <c r="AA52" s="67"/>
      <c r="AC52" s="67"/>
    </row>
    <row r="53" spans="2:29" s="4" customFormat="1" x14ac:dyDescent="0.2">
      <c r="B53" s="30">
        <v>32</v>
      </c>
      <c r="C53" s="38">
        <v>4483</v>
      </c>
      <c r="D53" s="39" t="s">
        <v>37</v>
      </c>
      <c r="E53" s="41">
        <v>403</v>
      </c>
      <c r="F53" s="34">
        <f t="shared" si="6"/>
        <v>101</v>
      </c>
      <c r="G53" s="41">
        <v>5</v>
      </c>
      <c r="H53" s="42">
        <v>16.05</v>
      </c>
      <c r="I53" s="37">
        <f t="shared" si="7"/>
        <v>5</v>
      </c>
      <c r="J53" s="35">
        <v>9</v>
      </c>
      <c r="K53" s="36">
        <v>122.58</v>
      </c>
      <c r="L53" s="35"/>
      <c r="M53" s="36"/>
      <c r="N53" s="37">
        <f t="shared" si="3"/>
        <v>8.9</v>
      </c>
      <c r="O53" s="41">
        <v>1</v>
      </c>
      <c r="P53" s="42">
        <v>28.26</v>
      </c>
      <c r="Q53" s="41" t="s">
        <v>9</v>
      </c>
      <c r="R53" s="42" t="s">
        <v>9</v>
      </c>
      <c r="S53" s="41" t="s">
        <v>9</v>
      </c>
      <c r="T53" s="42" t="s">
        <v>9</v>
      </c>
      <c r="U53" s="42" t="s">
        <v>9</v>
      </c>
      <c r="V53" s="42" t="s">
        <v>9</v>
      </c>
      <c r="W53" s="42" t="s">
        <v>9</v>
      </c>
      <c r="X53" s="42" t="s">
        <v>9</v>
      </c>
      <c r="Y53" s="42" t="s">
        <v>9</v>
      </c>
      <c r="Z53" s="42" t="s">
        <v>9</v>
      </c>
      <c r="AA53" s="67"/>
      <c r="AC53" s="67"/>
    </row>
    <row r="54" spans="2:29" s="4" customFormat="1" x14ac:dyDescent="0.2">
      <c r="B54" s="30">
        <v>33</v>
      </c>
      <c r="C54" s="38">
        <v>4484</v>
      </c>
      <c r="D54" s="39" t="s">
        <v>41</v>
      </c>
      <c r="E54" s="41">
        <v>1649</v>
      </c>
      <c r="F54" s="34">
        <f t="shared" si="6"/>
        <v>412</v>
      </c>
      <c r="G54" s="41">
        <v>96</v>
      </c>
      <c r="H54" s="42">
        <v>308.16000000000003</v>
      </c>
      <c r="I54" s="37">
        <f t="shared" si="7"/>
        <v>23.3</v>
      </c>
      <c r="J54" s="35">
        <v>190</v>
      </c>
      <c r="K54" s="36">
        <v>2587.7999999999997</v>
      </c>
      <c r="L54" s="37"/>
      <c r="M54" s="36"/>
      <c r="N54" s="37">
        <f t="shared" si="3"/>
        <v>46.1</v>
      </c>
      <c r="O54" s="41">
        <v>8</v>
      </c>
      <c r="P54" s="42">
        <v>226.07999999999998</v>
      </c>
      <c r="Q54" s="41" t="s">
        <v>9</v>
      </c>
      <c r="R54" s="42" t="s">
        <v>9</v>
      </c>
      <c r="S54" s="41" t="s">
        <v>9</v>
      </c>
      <c r="T54" s="42" t="s">
        <v>9</v>
      </c>
      <c r="U54" s="42" t="s">
        <v>9</v>
      </c>
      <c r="V54" s="42" t="s">
        <v>9</v>
      </c>
      <c r="W54" s="42" t="s">
        <v>9</v>
      </c>
      <c r="X54" s="42" t="s">
        <v>9</v>
      </c>
      <c r="Y54" s="42" t="s">
        <v>9</v>
      </c>
      <c r="Z54" s="42" t="s">
        <v>9</v>
      </c>
      <c r="AA54" s="67"/>
      <c r="AC54" s="67"/>
    </row>
    <row r="55" spans="2:29" s="4" customFormat="1" x14ac:dyDescent="0.2">
      <c r="B55" s="19">
        <v>34</v>
      </c>
      <c r="C55" s="38">
        <v>4485</v>
      </c>
      <c r="D55" s="39" t="s">
        <v>85</v>
      </c>
      <c r="E55" s="41">
        <v>520</v>
      </c>
      <c r="F55" s="34">
        <f t="shared" si="6"/>
        <v>130</v>
      </c>
      <c r="G55" s="41">
        <v>193</v>
      </c>
      <c r="H55" s="42">
        <v>619.53</v>
      </c>
      <c r="I55" s="37">
        <f t="shared" si="7"/>
        <v>148.5</v>
      </c>
      <c r="J55" s="35">
        <v>105</v>
      </c>
      <c r="K55" s="36">
        <v>1430.0999999999997</v>
      </c>
      <c r="L55" s="37"/>
      <c r="M55" s="36"/>
      <c r="N55" s="37">
        <f t="shared" si="3"/>
        <v>80.8</v>
      </c>
      <c r="O55" s="41">
        <v>2</v>
      </c>
      <c r="P55" s="42">
        <v>56.52</v>
      </c>
      <c r="Q55" s="41" t="s">
        <v>9</v>
      </c>
      <c r="R55" s="42" t="s">
        <v>9</v>
      </c>
      <c r="S55" s="41" t="s">
        <v>9</v>
      </c>
      <c r="T55" s="42" t="s">
        <v>9</v>
      </c>
      <c r="U55" s="42" t="s">
        <v>9</v>
      </c>
      <c r="V55" s="42" t="s">
        <v>9</v>
      </c>
      <c r="W55" s="42" t="s">
        <v>9</v>
      </c>
      <c r="X55" s="42" t="s">
        <v>9</v>
      </c>
      <c r="Y55" s="42" t="s">
        <v>9</v>
      </c>
      <c r="Z55" s="42" t="s">
        <v>9</v>
      </c>
      <c r="AA55" s="67"/>
      <c r="AC55" s="67"/>
    </row>
    <row r="56" spans="2:29" s="4" customFormat="1" x14ac:dyDescent="0.2">
      <c r="B56" s="30">
        <v>35</v>
      </c>
      <c r="C56" s="38">
        <v>4545</v>
      </c>
      <c r="D56" s="39" t="s">
        <v>24</v>
      </c>
      <c r="E56" s="41">
        <v>2466</v>
      </c>
      <c r="F56" s="34">
        <f t="shared" si="6"/>
        <v>617</v>
      </c>
      <c r="G56" s="41">
        <v>493</v>
      </c>
      <c r="H56" s="42">
        <v>1582.53</v>
      </c>
      <c r="I56" s="37">
        <f t="shared" si="7"/>
        <v>79.900000000000006</v>
      </c>
      <c r="J56" s="35">
        <v>320</v>
      </c>
      <c r="K56" s="36">
        <v>4358.3999999999996</v>
      </c>
      <c r="L56" s="35">
        <v>25</v>
      </c>
      <c r="M56" s="36">
        <v>420.75</v>
      </c>
      <c r="N56" s="37">
        <f t="shared" si="3"/>
        <v>55.9</v>
      </c>
      <c r="O56" s="41">
        <v>10</v>
      </c>
      <c r="P56" s="42">
        <v>282.60000000000002</v>
      </c>
      <c r="Q56" s="41" t="s">
        <v>9</v>
      </c>
      <c r="R56" s="42" t="s">
        <v>9</v>
      </c>
      <c r="S56" s="41" t="s">
        <v>9</v>
      </c>
      <c r="T56" s="42" t="s">
        <v>9</v>
      </c>
      <c r="U56" s="42" t="s">
        <v>9</v>
      </c>
      <c r="V56" s="42" t="s">
        <v>9</v>
      </c>
      <c r="W56" s="42" t="s">
        <v>9</v>
      </c>
      <c r="X56" s="42" t="s">
        <v>9</v>
      </c>
      <c r="Y56" s="42" t="s">
        <v>9</v>
      </c>
      <c r="Z56" s="42" t="s">
        <v>9</v>
      </c>
      <c r="AA56" s="67"/>
      <c r="AC56" s="67"/>
    </row>
    <row r="57" spans="2:29" s="4" customFormat="1" x14ac:dyDescent="0.2">
      <c r="B57" s="30">
        <v>36</v>
      </c>
      <c r="C57" s="38">
        <v>4548</v>
      </c>
      <c r="D57" s="44" t="s">
        <v>13</v>
      </c>
      <c r="E57" s="40">
        <v>1525</v>
      </c>
      <c r="F57" s="34">
        <f t="shared" si="6"/>
        <v>381</v>
      </c>
      <c r="G57" s="41">
        <v>606</v>
      </c>
      <c r="H57" s="42">
        <v>1945.2600000000002</v>
      </c>
      <c r="I57" s="37">
        <f t="shared" si="7"/>
        <v>159.1</v>
      </c>
      <c r="J57" s="35">
        <v>364</v>
      </c>
      <c r="K57" s="36">
        <v>4957.6799999999994</v>
      </c>
      <c r="L57" s="35">
        <v>9</v>
      </c>
      <c r="M57" s="36">
        <v>151.46999999999997</v>
      </c>
      <c r="N57" s="37">
        <f t="shared" si="3"/>
        <v>97.9</v>
      </c>
      <c r="O57" s="41">
        <v>83</v>
      </c>
      <c r="P57" s="42">
        <v>2345.58</v>
      </c>
      <c r="Q57" s="41" t="s">
        <v>9</v>
      </c>
      <c r="R57" s="42" t="s">
        <v>9</v>
      </c>
      <c r="S57" s="41" t="s">
        <v>9</v>
      </c>
      <c r="T57" s="42" t="s">
        <v>9</v>
      </c>
      <c r="U57" s="42" t="s">
        <v>9</v>
      </c>
      <c r="V57" s="42" t="s">
        <v>9</v>
      </c>
      <c r="W57" s="42" t="s">
        <v>9</v>
      </c>
      <c r="X57" s="42" t="s">
        <v>9</v>
      </c>
      <c r="Y57" s="42" t="s">
        <v>9</v>
      </c>
      <c r="Z57" s="42" t="s">
        <v>9</v>
      </c>
      <c r="AA57" s="67"/>
      <c r="AC57" s="67"/>
    </row>
    <row r="58" spans="2:29" s="4" customFormat="1" x14ac:dyDescent="0.2">
      <c r="B58" s="30">
        <v>37</v>
      </c>
      <c r="C58" s="38">
        <v>4549</v>
      </c>
      <c r="D58" s="44" t="s">
        <v>51</v>
      </c>
      <c r="E58" s="40">
        <v>2307</v>
      </c>
      <c r="F58" s="34">
        <f t="shared" si="6"/>
        <v>577</v>
      </c>
      <c r="G58" s="41">
        <v>507</v>
      </c>
      <c r="H58" s="42">
        <v>1627.4700000000003</v>
      </c>
      <c r="I58" s="37">
        <f t="shared" si="7"/>
        <v>87.9</v>
      </c>
      <c r="J58" s="35">
        <v>393</v>
      </c>
      <c r="K58" s="36">
        <v>5352.66</v>
      </c>
      <c r="L58" s="35"/>
      <c r="M58" s="36"/>
      <c r="N58" s="37">
        <f t="shared" si="3"/>
        <v>68.099999999999994</v>
      </c>
      <c r="O58" s="41">
        <v>25</v>
      </c>
      <c r="P58" s="42">
        <v>706.5</v>
      </c>
      <c r="Q58" s="41" t="s">
        <v>9</v>
      </c>
      <c r="R58" s="42" t="s">
        <v>9</v>
      </c>
      <c r="S58" s="41" t="s">
        <v>9</v>
      </c>
      <c r="T58" s="42" t="s">
        <v>9</v>
      </c>
      <c r="U58" s="42" t="s">
        <v>9</v>
      </c>
      <c r="V58" s="42" t="s">
        <v>9</v>
      </c>
      <c r="W58" s="42" t="s">
        <v>9</v>
      </c>
      <c r="X58" s="42" t="s">
        <v>9</v>
      </c>
      <c r="Y58" s="42" t="s">
        <v>9</v>
      </c>
      <c r="Z58" s="42" t="s">
        <v>9</v>
      </c>
      <c r="AA58" s="67"/>
      <c r="AC58" s="67"/>
    </row>
    <row r="59" spans="2:29" s="4" customFormat="1" x14ac:dyDescent="0.2">
      <c r="B59" s="19">
        <v>38</v>
      </c>
      <c r="C59" s="38">
        <v>4570</v>
      </c>
      <c r="D59" s="39" t="s">
        <v>20</v>
      </c>
      <c r="E59" s="41">
        <v>3004</v>
      </c>
      <c r="F59" s="34">
        <f t="shared" si="6"/>
        <v>751</v>
      </c>
      <c r="G59" s="41">
        <v>617</v>
      </c>
      <c r="H59" s="42">
        <v>1980.5699999999997</v>
      </c>
      <c r="I59" s="37">
        <f t="shared" si="7"/>
        <v>82.2</v>
      </c>
      <c r="J59" s="35">
        <v>380</v>
      </c>
      <c r="K59" s="36">
        <v>5175.5999999999995</v>
      </c>
      <c r="L59" s="35">
        <v>22</v>
      </c>
      <c r="M59" s="36">
        <v>370.26</v>
      </c>
      <c r="N59" s="37">
        <f t="shared" si="3"/>
        <v>53.5</v>
      </c>
      <c r="O59" s="41">
        <v>58</v>
      </c>
      <c r="P59" s="42">
        <v>1639.0799999999997</v>
      </c>
      <c r="Q59" s="41" t="s">
        <v>9</v>
      </c>
      <c r="R59" s="42" t="s">
        <v>9</v>
      </c>
      <c r="S59" s="41" t="s">
        <v>9</v>
      </c>
      <c r="T59" s="42" t="s">
        <v>9</v>
      </c>
      <c r="U59" s="42" t="s">
        <v>9</v>
      </c>
      <c r="V59" s="42" t="s">
        <v>9</v>
      </c>
      <c r="W59" s="42" t="s">
        <v>9</v>
      </c>
      <c r="X59" s="42" t="s">
        <v>9</v>
      </c>
      <c r="Y59" s="42" t="s">
        <v>9</v>
      </c>
      <c r="Z59" s="42" t="s">
        <v>9</v>
      </c>
      <c r="AA59" s="67"/>
      <c r="AC59" s="67"/>
    </row>
    <row r="60" spans="2:29" s="4" customFormat="1" x14ac:dyDescent="0.2">
      <c r="B60" s="30">
        <v>39</v>
      </c>
      <c r="C60" s="38">
        <v>4593</v>
      </c>
      <c r="D60" s="39" t="s">
        <v>16</v>
      </c>
      <c r="E60" s="41">
        <v>1489</v>
      </c>
      <c r="F60" s="34">
        <f t="shared" si="6"/>
        <v>372</v>
      </c>
      <c r="G60" s="41">
        <v>238</v>
      </c>
      <c r="H60" s="42">
        <v>763.9799999999999</v>
      </c>
      <c r="I60" s="37">
        <f t="shared" si="7"/>
        <v>64</v>
      </c>
      <c r="J60" s="35">
        <v>179</v>
      </c>
      <c r="K60" s="36">
        <v>2437.98</v>
      </c>
      <c r="L60" s="35">
        <v>32</v>
      </c>
      <c r="M60" s="36">
        <v>538.55999999999995</v>
      </c>
      <c r="N60" s="37">
        <f t="shared" si="3"/>
        <v>56.7</v>
      </c>
      <c r="O60" s="41">
        <v>16</v>
      </c>
      <c r="P60" s="42">
        <v>452.16</v>
      </c>
      <c r="Q60" s="41" t="s">
        <v>9</v>
      </c>
      <c r="R60" s="42" t="s">
        <v>9</v>
      </c>
      <c r="S60" s="41" t="s">
        <v>9</v>
      </c>
      <c r="T60" s="42" t="s">
        <v>9</v>
      </c>
      <c r="U60" s="42" t="s">
        <v>9</v>
      </c>
      <c r="V60" s="42" t="s">
        <v>9</v>
      </c>
      <c r="W60" s="42" t="s">
        <v>9</v>
      </c>
      <c r="X60" s="42" t="s">
        <v>9</v>
      </c>
      <c r="Y60" s="42" t="s">
        <v>9</v>
      </c>
      <c r="Z60" s="42" t="s">
        <v>9</v>
      </c>
      <c r="AA60" s="67"/>
      <c r="AC60" s="67"/>
    </row>
    <row r="61" spans="2:29" s="4" customFormat="1" x14ac:dyDescent="0.2">
      <c r="B61" s="30">
        <v>40</v>
      </c>
      <c r="C61" s="38">
        <v>4594</v>
      </c>
      <c r="D61" s="39" t="s">
        <v>15</v>
      </c>
      <c r="E61" s="41">
        <v>586</v>
      </c>
      <c r="F61" s="34">
        <f t="shared" si="6"/>
        <v>147</v>
      </c>
      <c r="G61" s="41">
        <v>243</v>
      </c>
      <c r="H61" s="42">
        <v>780.03</v>
      </c>
      <c r="I61" s="37">
        <f t="shared" si="7"/>
        <v>165.3</v>
      </c>
      <c r="J61" s="35">
        <v>118</v>
      </c>
      <c r="K61" s="36">
        <v>1607.16</v>
      </c>
      <c r="L61" s="35"/>
      <c r="M61" s="36"/>
      <c r="N61" s="37">
        <f t="shared" si="3"/>
        <v>80.3</v>
      </c>
      <c r="O61" s="41"/>
      <c r="P61" s="42"/>
      <c r="Q61" s="41" t="s">
        <v>9</v>
      </c>
      <c r="R61" s="42" t="s">
        <v>9</v>
      </c>
      <c r="S61" s="41" t="s">
        <v>9</v>
      </c>
      <c r="T61" s="42" t="s">
        <v>9</v>
      </c>
      <c r="U61" s="42" t="s">
        <v>9</v>
      </c>
      <c r="V61" s="42" t="s">
        <v>9</v>
      </c>
      <c r="W61" s="42" t="s">
        <v>9</v>
      </c>
      <c r="X61" s="42" t="s">
        <v>9</v>
      </c>
      <c r="Y61" s="42" t="s">
        <v>9</v>
      </c>
      <c r="Z61" s="42" t="s">
        <v>9</v>
      </c>
      <c r="AA61" s="67"/>
      <c r="AC61" s="67"/>
    </row>
    <row r="62" spans="2:29" s="4" customFormat="1" x14ac:dyDescent="0.2">
      <c r="B62" s="30">
        <v>41</v>
      </c>
      <c r="C62" s="38">
        <v>4641</v>
      </c>
      <c r="D62" s="44" t="s">
        <v>17</v>
      </c>
      <c r="E62" s="41">
        <v>985</v>
      </c>
      <c r="F62" s="34">
        <f t="shared" si="6"/>
        <v>246</v>
      </c>
      <c r="G62" s="41">
        <v>254</v>
      </c>
      <c r="H62" s="42">
        <v>815.33999999999992</v>
      </c>
      <c r="I62" s="37">
        <f t="shared" si="7"/>
        <v>103.3</v>
      </c>
      <c r="J62" s="35">
        <v>129</v>
      </c>
      <c r="K62" s="36">
        <v>1756.9799999999996</v>
      </c>
      <c r="L62" s="35"/>
      <c r="M62" s="36"/>
      <c r="N62" s="37">
        <f t="shared" si="3"/>
        <v>52.4</v>
      </c>
      <c r="O62" s="41">
        <v>20</v>
      </c>
      <c r="P62" s="42">
        <v>565.19999999999993</v>
      </c>
      <c r="Q62" s="41" t="s">
        <v>9</v>
      </c>
      <c r="R62" s="42" t="s">
        <v>9</v>
      </c>
      <c r="S62" s="41" t="s">
        <v>9</v>
      </c>
      <c r="T62" s="42" t="s">
        <v>9</v>
      </c>
      <c r="U62" s="42" t="s">
        <v>9</v>
      </c>
      <c r="V62" s="42" t="s">
        <v>9</v>
      </c>
      <c r="W62" s="42" t="s">
        <v>9</v>
      </c>
      <c r="X62" s="42" t="s">
        <v>9</v>
      </c>
      <c r="Y62" s="42" t="s">
        <v>9</v>
      </c>
      <c r="Z62" s="42" t="s">
        <v>9</v>
      </c>
      <c r="AA62" s="67"/>
      <c r="AC62" s="67"/>
    </row>
    <row r="63" spans="2:29" s="4" customFormat="1" x14ac:dyDescent="0.2">
      <c r="B63" s="19">
        <v>42</v>
      </c>
      <c r="C63" s="38">
        <v>4659</v>
      </c>
      <c r="D63" s="39" t="s">
        <v>25</v>
      </c>
      <c r="E63" s="41">
        <v>1801</v>
      </c>
      <c r="F63" s="34">
        <f t="shared" si="6"/>
        <v>450</v>
      </c>
      <c r="G63" s="41">
        <v>272</v>
      </c>
      <c r="H63" s="42">
        <v>873.12</v>
      </c>
      <c r="I63" s="37">
        <f t="shared" si="7"/>
        <v>60.4</v>
      </c>
      <c r="J63" s="35">
        <v>269</v>
      </c>
      <c r="K63" s="36">
        <v>3663.7799999999993</v>
      </c>
      <c r="L63" s="35"/>
      <c r="M63" s="36"/>
      <c r="N63" s="37">
        <f t="shared" si="3"/>
        <v>59.8</v>
      </c>
      <c r="O63" s="41">
        <v>26</v>
      </c>
      <c r="P63" s="42">
        <v>734.76</v>
      </c>
      <c r="Q63" s="41" t="s">
        <v>9</v>
      </c>
      <c r="R63" s="42" t="s">
        <v>9</v>
      </c>
      <c r="S63" s="41" t="s">
        <v>9</v>
      </c>
      <c r="T63" s="42" t="s">
        <v>9</v>
      </c>
      <c r="U63" s="42" t="s">
        <v>9</v>
      </c>
      <c r="V63" s="42" t="s">
        <v>9</v>
      </c>
      <c r="W63" s="42" t="s">
        <v>9</v>
      </c>
      <c r="X63" s="42" t="s">
        <v>9</v>
      </c>
      <c r="Y63" s="42" t="s">
        <v>9</v>
      </c>
      <c r="Z63" s="42" t="s">
        <v>9</v>
      </c>
      <c r="AA63" s="67"/>
      <c r="AC63" s="67"/>
    </row>
    <row r="64" spans="2:29" s="4" customFormat="1" x14ac:dyDescent="0.2">
      <c r="B64" s="30">
        <v>43</v>
      </c>
      <c r="C64" s="38">
        <v>4670</v>
      </c>
      <c r="D64" s="39" t="s">
        <v>70</v>
      </c>
      <c r="E64" s="41">
        <v>806</v>
      </c>
      <c r="F64" s="34">
        <f t="shared" si="6"/>
        <v>202</v>
      </c>
      <c r="G64" s="41">
        <v>324</v>
      </c>
      <c r="H64" s="42">
        <v>1040.04</v>
      </c>
      <c r="I64" s="37">
        <f t="shared" si="7"/>
        <v>160.4</v>
      </c>
      <c r="J64" s="35">
        <v>197</v>
      </c>
      <c r="K64" s="36">
        <v>2683.1400000000003</v>
      </c>
      <c r="L64" s="35"/>
      <c r="M64" s="36"/>
      <c r="N64" s="37">
        <f t="shared" si="3"/>
        <v>97.5</v>
      </c>
      <c r="O64" s="41">
        <v>19</v>
      </c>
      <c r="P64" s="42">
        <v>536.94000000000005</v>
      </c>
      <c r="Q64" s="41" t="s">
        <v>9</v>
      </c>
      <c r="R64" s="42" t="s">
        <v>9</v>
      </c>
      <c r="S64" s="41" t="s">
        <v>9</v>
      </c>
      <c r="T64" s="42" t="s">
        <v>9</v>
      </c>
      <c r="U64" s="42" t="s">
        <v>9</v>
      </c>
      <c r="V64" s="42" t="s">
        <v>9</v>
      </c>
      <c r="W64" s="42" t="s">
        <v>9</v>
      </c>
      <c r="X64" s="42" t="s">
        <v>9</v>
      </c>
      <c r="Y64" s="42" t="s">
        <v>9</v>
      </c>
      <c r="Z64" s="42" t="s">
        <v>9</v>
      </c>
      <c r="AA64" s="67"/>
      <c r="AC64" s="67"/>
    </row>
    <row r="65" spans="2:29" s="4" customFormat="1" x14ac:dyDescent="0.2">
      <c r="B65" s="30">
        <v>44</v>
      </c>
      <c r="C65" s="38">
        <v>4705</v>
      </c>
      <c r="D65" s="39" t="s">
        <v>38</v>
      </c>
      <c r="E65" s="41">
        <f>614+549</f>
        <v>1163</v>
      </c>
      <c r="F65" s="34">
        <f t="shared" si="6"/>
        <v>291</v>
      </c>
      <c r="G65" s="41">
        <v>213</v>
      </c>
      <c r="H65" s="42">
        <v>683.73</v>
      </c>
      <c r="I65" s="37">
        <f t="shared" si="7"/>
        <v>73.2</v>
      </c>
      <c r="J65" s="35">
        <v>193</v>
      </c>
      <c r="K65" s="36">
        <v>2628.6600000000003</v>
      </c>
      <c r="L65" s="35">
        <v>2</v>
      </c>
      <c r="M65" s="36">
        <v>33.659999999999997</v>
      </c>
      <c r="N65" s="37">
        <f t="shared" si="3"/>
        <v>67</v>
      </c>
      <c r="O65" s="41"/>
      <c r="P65" s="42"/>
      <c r="Q65" s="41" t="s">
        <v>9</v>
      </c>
      <c r="R65" s="42" t="s">
        <v>9</v>
      </c>
      <c r="S65" s="41" t="s">
        <v>9</v>
      </c>
      <c r="T65" s="42" t="s">
        <v>9</v>
      </c>
      <c r="U65" s="42" t="s">
        <v>9</v>
      </c>
      <c r="V65" s="42" t="s">
        <v>9</v>
      </c>
      <c r="W65" s="42" t="s">
        <v>9</v>
      </c>
      <c r="X65" s="42" t="s">
        <v>9</v>
      </c>
      <c r="Y65" s="42" t="s">
        <v>9</v>
      </c>
      <c r="Z65" s="42" t="s">
        <v>9</v>
      </c>
      <c r="AA65" s="67"/>
      <c r="AC65" s="67"/>
    </row>
    <row r="66" spans="2:29" s="4" customFormat="1" x14ac:dyDescent="0.2">
      <c r="B66" s="30">
        <v>45</v>
      </c>
      <c r="C66" s="38">
        <v>4727</v>
      </c>
      <c r="D66" s="50" t="s">
        <v>86</v>
      </c>
      <c r="E66" s="41">
        <v>1624</v>
      </c>
      <c r="F66" s="34">
        <f t="shared" si="6"/>
        <v>406</v>
      </c>
      <c r="G66" s="41">
        <v>695</v>
      </c>
      <c r="H66" s="42">
        <v>2230.9499999999998</v>
      </c>
      <c r="I66" s="37">
        <f t="shared" si="7"/>
        <v>171.2</v>
      </c>
      <c r="J66" s="35">
        <v>201</v>
      </c>
      <c r="K66" s="36">
        <v>2737.6200000000003</v>
      </c>
      <c r="L66" s="35"/>
      <c r="M66" s="36"/>
      <c r="N66" s="37">
        <f t="shared" si="3"/>
        <v>49.5</v>
      </c>
      <c r="O66" s="41">
        <v>24</v>
      </c>
      <c r="P66" s="42">
        <v>678.24</v>
      </c>
      <c r="Q66" s="41" t="s">
        <v>9</v>
      </c>
      <c r="R66" s="42" t="s">
        <v>9</v>
      </c>
      <c r="S66" s="41" t="s">
        <v>9</v>
      </c>
      <c r="T66" s="42" t="s">
        <v>9</v>
      </c>
      <c r="U66" s="42" t="s">
        <v>9</v>
      </c>
      <c r="V66" s="42" t="s">
        <v>9</v>
      </c>
      <c r="W66" s="42" t="s">
        <v>9</v>
      </c>
      <c r="X66" s="42" t="s">
        <v>9</v>
      </c>
      <c r="Y66" s="42" t="s">
        <v>9</v>
      </c>
      <c r="Z66" s="42" t="s">
        <v>9</v>
      </c>
      <c r="AA66" s="67"/>
      <c r="AC66" s="67"/>
    </row>
    <row r="67" spans="2:29" s="4" customFormat="1" x14ac:dyDescent="0.2">
      <c r="B67" s="19">
        <v>46</v>
      </c>
      <c r="C67" s="38">
        <v>6132</v>
      </c>
      <c r="D67" s="39" t="s">
        <v>42</v>
      </c>
      <c r="E67" s="41">
        <v>3137</v>
      </c>
      <c r="F67" s="34">
        <f t="shared" si="6"/>
        <v>784</v>
      </c>
      <c r="G67" s="41">
        <v>809</v>
      </c>
      <c r="H67" s="42">
        <v>2596.89</v>
      </c>
      <c r="I67" s="37">
        <f t="shared" si="7"/>
        <v>103.2</v>
      </c>
      <c r="J67" s="35">
        <v>468</v>
      </c>
      <c r="K67" s="36">
        <v>6374.16</v>
      </c>
      <c r="L67" s="35">
        <v>1</v>
      </c>
      <c r="M67" s="36">
        <v>16.829999999999998</v>
      </c>
      <c r="N67" s="37">
        <f t="shared" si="3"/>
        <v>59.8</v>
      </c>
      <c r="O67" s="41">
        <v>30</v>
      </c>
      <c r="P67" s="42">
        <v>847.8</v>
      </c>
      <c r="Q67" s="41" t="s">
        <v>9</v>
      </c>
      <c r="R67" s="42" t="s">
        <v>9</v>
      </c>
      <c r="S67" s="41" t="s">
        <v>9</v>
      </c>
      <c r="T67" s="42" t="s">
        <v>9</v>
      </c>
      <c r="U67" s="42" t="s">
        <v>9</v>
      </c>
      <c r="V67" s="42" t="s">
        <v>9</v>
      </c>
      <c r="W67" s="42" t="s">
        <v>9</v>
      </c>
      <c r="X67" s="42" t="s">
        <v>9</v>
      </c>
      <c r="Y67" s="42" t="s">
        <v>9</v>
      </c>
      <c r="Z67" s="42" t="s">
        <v>9</v>
      </c>
      <c r="AA67" s="67"/>
      <c r="AC67" s="67"/>
    </row>
    <row r="68" spans="2:29" s="4" customFormat="1" x14ac:dyDescent="0.2">
      <c r="B68" s="30">
        <v>47</v>
      </c>
      <c r="C68" s="38">
        <v>6139</v>
      </c>
      <c r="D68" s="39" t="s">
        <v>43</v>
      </c>
      <c r="E68" s="41">
        <v>5081</v>
      </c>
      <c r="F68" s="34">
        <f t="shared" si="6"/>
        <v>1270</v>
      </c>
      <c r="G68" s="41">
        <v>1087</v>
      </c>
      <c r="H68" s="42">
        <v>3489.27</v>
      </c>
      <c r="I68" s="37">
        <f t="shared" si="7"/>
        <v>85.6</v>
      </c>
      <c r="J68" s="35">
        <v>531</v>
      </c>
      <c r="K68" s="36">
        <v>7232.2199999999993</v>
      </c>
      <c r="L68" s="35">
        <v>38</v>
      </c>
      <c r="M68" s="36">
        <v>639.54</v>
      </c>
      <c r="N68" s="37">
        <f t="shared" si="3"/>
        <v>44.8</v>
      </c>
      <c r="O68" s="41">
        <v>7</v>
      </c>
      <c r="P68" s="42">
        <v>197.82000000000002</v>
      </c>
      <c r="Q68" s="41" t="s">
        <v>9</v>
      </c>
      <c r="R68" s="42" t="s">
        <v>9</v>
      </c>
      <c r="S68" s="41" t="s">
        <v>9</v>
      </c>
      <c r="T68" s="42" t="s">
        <v>9</v>
      </c>
      <c r="U68" s="42" t="s">
        <v>9</v>
      </c>
      <c r="V68" s="42" t="s">
        <v>9</v>
      </c>
      <c r="W68" s="42" t="s">
        <v>9</v>
      </c>
      <c r="X68" s="42" t="s">
        <v>9</v>
      </c>
      <c r="Y68" s="42" t="s">
        <v>9</v>
      </c>
      <c r="Z68" s="42" t="s">
        <v>9</v>
      </c>
      <c r="AA68" s="67"/>
      <c r="AC68" s="67"/>
    </row>
    <row r="69" spans="2:29" s="4" customFormat="1" x14ac:dyDescent="0.2">
      <c r="B69" s="30">
        <v>48</v>
      </c>
      <c r="C69" s="38">
        <v>6219</v>
      </c>
      <c r="D69" s="51" t="s">
        <v>72</v>
      </c>
      <c r="E69" s="41">
        <v>1137</v>
      </c>
      <c r="F69" s="34">
        <f t="shared" si="6"/>
        <v>284</v>
      </c>
      <c r="G69" s="41">
        <v>292</v>
      </c>
      <c r="H69" s="42">
        <v>937.32</v>
      </c>
      <c r="I69" s="37">
        <f t="shared" si="7"/>
        <v>102.8</v>
      </c>
      <c r="J69" s="35">
        <v>138</v>
      </c>
      <c r="K69" s="36">
        <v>1879.5599999999997</v>
      </c>
      <c r="L69" s="37"/>
      <c r="M69" s="36"/>
      <c r="N69" s="37">
        <f t="shared" si="3"/>
        <v>48.6</v>
      </c>
      <c r="O69" s="41">
        <v>4</v>
      </c>
      <c r="P69" s="42">
        <v>113.04</v>
      </c>
      <c r="Q69" s="41" t="s">
        <v>9</v>
      </c>
      <c r="R69" s="42" t="s">
        <v>9</v>
      </c>
      <c r="S69" s="41" t="s">
        <v>9</v>
      </c>
      <c r="T69" s="42" t="s">
        <v>9</v>
      </c>
      <c r="U69" s="42" t="s">
        <v>9</v>
      </c>
      <c r="V69" s="42" t="s">
        <v>9</v>
      </c>
      <c r="W69" s="42" t="s">
        <v>9</v>
      </c>
      <c r="X69" s="42" t="s">
        <v>9</v>
      </c>
      <c r="Y69" s="42" t="s">
        <v>9</v>
      </c>
      <c r="Z69" s="42" t="s">
        <v>9</v>
      </c>
      <c r="AA69" s="67"/>
      <c r="AC69" s="67"/>
    </row>
    <row r="70" spans="2:29" s="4" customFormat="1" x14ac:dyDescent="0.2">
      <c r="B70" s="30">
        <v>49</v>
      </c>
      <c r="C70" s="38">
        <v>6457</v>
      </c>
      <c r="D70" s="51" t="s">
        <v>73</v>
      </c>
      <c r="E70" s="41">
        <v>956</v>
      </c>
      <c r="F70" s="34">
        <f t="shared" si="6"/>
        <v>239</v>
      </c>
      <c r="G70" s="41">
        <v>398</v>
      </c>
      <c r="H70" s="42">
        <v>1277.58</v>
      </c>
      <c r="I70" s="37">
        <f t="shared" si="7"/>
        <v>166.5</v>
      </c>
      <c r="J70" s="35">
        <v>206</v>
      </c>
      <c r="K70" s="36">
        <v>2805.72</v>
      </c>
      <c r="L70" s="37"/>
      <c r="M70" s="36"/>
      <c r="N70" s="37">
        <f t="shared" si="3"/>
        <v>86.2</v>
      </c>
      <c r="O70" s="41">
        <v>1</v>
      </c>
      <c r="P70" s="42">
        <v>28.26</v>
      </c>
      <c r="Q70" s="41" t="s">
        <v>9</v>
      </c>
      <c r="R70" s="42" t="s">
        <v>9</v>
      </c>
      <c r="S70" s="41" t="s">
        <v>9</v>
      </c>
      <c r="T70" s="42" t="s">
        <v>9</v>
      </c>
      <c r="U70" s="42" t="s">
        <v>9</v>
      </c>
      <c r="V70" s="42" t="s">
        <v>9</v>
      </c>
      <c r="W70" s="42" t="s">
        <v>9</v>
      </c>
      <c r="X70" s="42" t="s">
        <v>9</v>
      </c>
      <c r="Y70" s="42" t="s">
        <v>9</v>
      </c>
      <c r="Z70" s="42" t="s">
        <v>9</v>
      </c>
      <c r="AA70" s="67"/>
      <c r="AC70" s="67"/>
    </row>
    <row r="71" spans="2:29" s="4" customFormat="1" x14ac:dyDescent="0.2">
      <c r="B71" s="19">
        <v>50</v>
      </c>
      <c r="C71" s="38">
        <v>6657</v>
      </c>
      <c r="D71" s="52" t="s">
        <v>91</v>
      </c>
      <c r="E71" s="41">
        <v>2490</v>
      </c>
      <c r="F71" s="34">
        <f t="shared" si="6"/>
        <v>623</v>
      </c>
      <c r="G71" s="41">
        <v>679</v>
      </c>
      <c r="H71" s="42">
        <v>2179.59</v>
      </c>
      <c r="I71" s="37">
        <f t="shared" si="7"/>
        <v>109</v>
      </c>
      <c r="J71" s="35">
        <v>496</v>
      </c>
      <c r="K71" s="36">
        <v>6755.5199999999995</v>
      </c>
      <c r="L71" s="37"/>
      <c r="M71" s="36"/>
      <c r="N71" s="37">
        <f t="shared" si="3"/>
        <v>79.599999999999994</v>
      </c>
      <c r="O71" s="41">
        <v>26</v>
      </c>
      <c r="P71" s="42">
        <v>734.76</v>
      </c>
      <c r="Q71" s="41" t="s">
        <v>9</v>
      </c>
      <c r="R71" s="42" t="s">
        <v>9</v>
      </c>
      <c r="S71" s="41" t="s">
        <v>9</v>
      </c>
      <c r="T71" s="42" t="s">
        <v>9</v>
      </c>
      <c r="U71" s="42" t="s">
        <v>9</v>
      </c>
      <c r="V71" s="42" t="s">
        <v>9</v>
      </c>
      <c r="W71" s="42" t="s">
        <v>9</v>
      </c>
      <c r="X71" s="42" t="s">
        <v>9</v>
      </c>
      <c r="Y71" s="42" t="s">
        <v>9</v>
      </c>
      <c r="Z71" s="42" t="s">
        <v>9</v>
      </c>
      <c r="AA71" s="67"/>
      <c r="AC71" s="67"/>
    </row>
    <row r="72" spans="2:29" s="4" customFormat="1" x14ac:dyDescent="0.2">
      <c r="B72" s="30">
        <v>51</v>
      </c>
      <c r="C72" s="38">
        <v>7041</v>
      </c>
      <c r="D72" s="39" t="s">
        <v>34</v>
      </c>
      <c r="E72" s="41">
        <v>2938</v>
      </c>
      <c r="F72" s="34">
        <f t="shared" si="6"/>
        <v>735</v>
      </c>
      <c r="G72" s="41">
        <v>243</v>
      </c>
      <c r="H72" s="42">
        <v>780.03</v>
      </c>
      <c r="I72" s="37">
        <f t="shared" si="7"/>
        <v>33.1</v>
      </c>
      <c r="J72" s="35">
        <v>280</v>
      </c>
      <c r="K72" s="36">
        <v>3813.6</v>
      </c>
      <c r="L72" s="37"/>
      <c r="M72" s="36"/>
      <c r="N72" s="37">
        <f t="shared" si="3"/>
        <v>38.1</v>
      </c>
      <c r="O72" s="41">
        <v>16</v>
      </c>
      <c r="P72" s="42">
        <v>452.16</v>
      </c>
      <c r="Q72" s="41" t="s">
        <v>9</v>
      </c>
      <c r="R72" s="42" t="s">
        <v>9</v>
      </c>
      <c r="S72" s="41" t="s">
        <v>9</v>
      </c>
      <c r="T72" s="42" t="s">
        <v>9</v>
      </c>
      <c r="U72" s="42" t="s">
        <v>9</v>
      </c>
      <c r="V72" s="42" t="s">
        <v>9</v>
      </c>
      <c r="W72" s="42" t="s">
        <v>9</v>
      </c>
      <c r="X72" s="42" t="s">
        <v>9</v>
      </c>
      <c r="Y72" s="42" t="s">
        <v>9</v>
      </c>
      <c r="Z72" s="42" t="s">
        <v>9</v>
      </c>
      <c r="AA72" s="67"/>
      <c r="AC72" s="67"/>
    </row>
    <row r="73" spans="2:29" s="4" customFormat="1" x14ac:dyDescent="0.2">
      <c r="B73" s="30">
        <v>52</v>
      </c>
      <c r="C73" s="38">
        <v>7049</v>
      </c>
      <c r="D73" s="39" t="s">
        <v>87</v>
      </c>
      <c r="E73" s="41">
        <v>3707</v>
      </c>
      <c r="F73" s="34">
        <f t="shared" si="6"/>
        <v>927</v>
      </c>
      <c r="G73" s="41">
        <v>872</v>
      </c>
      <c r="H73" s="42">
        <v>2799.12</v>
      </c>
      <c r="I73" s="37">
        <f t="shared" si="7"/>
        <v>94.1</v>
      </c>
      <c r="J73" s="35">
        <v>544</v>
      </c>
      <c r="K73" s="36">
        <v>7409.2799999999988</v>
      </c>
      <c r="L73" s="37"/>
      <c r="M73" s="36"/>
      <c r="N73" s="37">
        <f t="shared" si="3"/>
        <v>58.7</v>
      </c>
      <c r="O73" s="41">
        <v>16</v>
      </c>
      <c r="P73" s="42">
        <v>452.15999999999997</v>
      </c>
      <c r="Q73" s="41" t="s">
        <v>9</v>
      </c>
      <c r="R73" s="42" t="s">
        <v>9</v>
      </c>
      <c r="S73" s="41" t="s">
        <v>9</v>
      </c>
      <c r="T73" s="42" t="s">
        <v>9</v>
      </c>
      <c r="U73" s="42" t="s">
        <v>9</v>
      </c>
      <c r="V73" s="42" t="s">
        <v>9</v>
      </c>
      <c r="W73" s="42" t="s">
        <v>9</v>
      </c>
      <c r="X73" s="42" t="s">
        <v>9</v>
      </c>
      <c r="Y73" s="42" t="s">
        <v>9</v>
      </c>
      <c r="Z73" s="42" t="s">
        <v>9</v>
      </c>
      <c r="AA73" s="67"/>
      <c r="AC73" s="67"/>
    </row>
    <row r="74" spans="2:29" s="4" customFormat="1" ht="25.5" x14ac:dyDescent="0.2">
      <c r="B74" s="30">
        <v>53</v>
      </c>
      <c r="C74" s="38">
        <v>7088</v>
      </c>
      <c r="D74" s="39" t="s">
        <v>124</v>
      </c>
      <c r="E74" s="41">
        <v>631</v>
      </c>
      <c r="F74" s="34">
        <f t="shared" si="6"/>
        <v>158</v>
      </c>
      <c r="G74" s="41">
        <v>52</v>
      </c>
      <c r="H74" s="42">
        <v>166.92</v>
      </c>
      <c r="I74" s="37">
        <f t="shared" si="7"/>
        <v>32.9</v>
      </c>
      <c r="J74" s="35">
        <v>53</v>
      </c>
      <c r="K74" s="36">
        <v>721.86000000000013</v>
      </c>
      <c r="L74" s="35">
        <v>10</v>
      </c>
      <c r="M74" s="36">
        <v>168.3</v>
      </c>
      <c r="N74" s="37">
        <f t="shared" si="3"/>
        <v>39.9</v>
      </c>
      <c r="O74" s="41">
        <v>2</v>
      </c>
      <c r="P74" s="42">
        <v>56.52</v>
      </c>
      <c r="Q74" s="41" t="s">
        <v>9</v>
      </c>
      <c r="R74" s="42" t="s">
        <v>9</v>
      </c>
      <c r="S74" s="41" t="s">
        <v>9</v>
      </c>
      <c r="T74" s="42" t="s">
        <v>9</v>
      </c>
      <c r="U74" s="42" t="s">
        <v>9</v>
      </c>
      <c r="V74" s="42" t="s">
        <v>9</v>
      </c>
      <c r="W74" s="42" t="s">
        <v>9</v>
      </c>
      <c r="X74" s="42" t="s">
        <v>9</v>
      </c>
      <c r="Y74" s="42" t="s">
        <v>9</v>
      </c>
      <c r="Z74" s="42" t="s">
        <v>9</v>
      </c>
      <c r="AA74" s="67"/>
      <c r="AC74" s="67"/>
    </row>
    <row r="75" spans="2:29" s="4" customFormat="1" x14ac:dyDescent="0.2">
      <c r="B75" s="19">
        <v>54</v>
      </c>
      <c r="C75" s="38" t="s">
        <v>122</v>
      </c>
      <c r="D75" s="39" t="s">
        <v>120</v>
      </c>
      <c r="E75" s="41">
        <v>1955</v>
      </c>
      <c r="F75" s="34">
        <f t="shared" si="6"/>
        <v>489</v>
      </c>
      <c r="G75" s="41">
        <v>245</v>
      </c>
      <c r="H75" s="42">
        <v>786.45</v>
      </c>
      <c r="I75" s="37">
        <f t="shared" si="7"/>
        <v>50.1</v>
      </c>
      <c r="J75" s="35">
        <v>226</v>
      </c>
      <c r="K75" s="36">
        <v>3078.12</v>
      </c>
      <c r="L75" s="35"/>
      <c r="M75" s="36"/>
      <c r="N75" s="37">
        <f t="shared" si="3"/>
        <v>46.2</v>
      </c>
      <c r="O75" s="41">
        <v>54</v>
      </c>
      <c r="P75" s="42">
        <v>1526.04</v>
      </c>
      <c r="Q75" s="41" t="s">
        <v>9</v>
      </c>
      <c r="R75" s="42" t="s">
        <v>9</v>
      </c>
      <c r="S75" s="41" t="s">
        <v>9</v>
      </c>
      <c r="T75" s="42" t="s">
        <v>9</v>
      </c>
      <c r="U75" s="42" t="s">
        <v>9</v>
      </c>
      <c r="V75" s="42" t="s">
        <v>9</v>
      </c>
      <c r="W75" s="42" t="s">
        <v>9</v>
      </c>
      <c r="X75" s="42" t="s">
        <v>9</v>
      </c>
      <c r="Y75" s="42" t="s">
        <v>9</v>
      </c>
      <c r="Z75" s="42" t="s">
        <v>9</v>
      </c>
      <c r="AA75" s="67"/>
      <c r="AC75" s="67"/>
    </row>
    <row r="76" spans="2:29" s="4" customFormat="1" x14ac:dyDescent="0.2">
      <c r="B76" s="30">
        <v>55</v>
      </c>
      <c r="C76" s="38">
        <v>8127</v>
      </c>
      <c r="D76" s="39" t="s">
        <v>44</v>
      </c>
      <c r="E76" s="41">
        <v>2107</v>
      </c>
      <c r="F76" s="34">
        <f t="shared" si="6"/>
        <v>527</v>
      </c>
      <c r="G76" s="41">
        <v>232</v>
      </c>
      <c r="H76" s="42">
        <v>744.72</v>
      </c>
      <c r="I76" s="37">
        <f t="shared" si="7"/>
        <v>44</v>
      </c>
      <c r="J76" s="35">
        <v>347</v>
      </c>
      <c r="K76" s="36">
        <v>4726.1400000000003</v>
      </c>
      <c r="L76" s="35">
        <v>4</v>
      </c>
      <c r="M76" s="36">
        <v>67.319999999999993</v>
      </c>
      <c r="N76" s="37">
        <f t="shared" si="3"/>
        <v>66.599999999999994</v>
      </c>
      <c r="O76" s="41">
        <v>42</v>
      </c>
      <c r="P76" s="42">
        <v>1186.92</v>
      </c>
      <c r="Q76" s="41" t="s">
        <v>9</v>
      </c>
      <c r="R76" s="42" t="s">
        <v>9</v>
      </c>
      <c r="S76" s="41" t="s">
        <v>9</v>
      </c>
      <c r="T76" s="42" t="s">
        <v>9</v>
      </c>
      <c r="U76" s="42" t="s">
        <v>9</v>
      </c>
      <c r="V76" s="42" t="s">
        <v>9</v>
      </c>
      <c r="W76" s="42" t="s">
        <v>9</v>
      </c>
      <c r="X76" s="42" t="s">
        <v>9</v>
      </c>
      <c r="Y76" s="42" t="s">
        <v>9</v>
      </c>
      <c r="Z76" s="42" t="s">
        <v>9</v>
      </c>
      <c r="AA76" s="67"/>
      <c r="AC76" s="67"/>
    </row>
    <row r="77" spans="2:29" s="4" customFormat="1" x14ac:dyDescent="0.2">
      <c r="B77" s="30">
        <v>56</v>
      </c>
      <c r="C77" s="38">
        <v>10229</v>
      </c>
      <c r="D77" s="39" t="s">
        <v>36</v>
      </c>
      <c r="E77" s="41">
        <v>1135</v>
      </c>
      <c r="F77" s="34">
        <f t="shared" si="6"/>
        <v>284</v>
      </c>
      <c r="G77" s="41">
        <v>226</v>
      </c>
      <c r="H77" s="42">
        <v>725.46</v>
      </c>
      <c r="I77" s="37">
        <f t="shared" si="7"/>
        <v>79.599999999999994</v>
      </c>
      <c r="J77" s="35">
        <v>203</v>
      </c>
      <c r="K77" s="36">
        <v>2764.86</v>
      </c>
      <c r="L77" s="35">
        <v>7</v>
      </c>
      <c r="M77" s="36">
        <v>117.81</v>
      </c>
      <c r="N77" s="37">
        <f t="shared" si="3"/>
        <v>73.900000000000006</v>
      </c>
      <c r="O77" s="41">
        <v>13</v>
      </c>
      <c r="P77" s="42">
        <v>367.38</v>
      </c>
      <c r="Q77" s="41" t="s">
        <v>9</v>
      </c>
      <c r="R77" s="42" t="s">
        <v>9</v>
      </c>
      <c r="S77" s="41" t="s">
        <v>9</v>
      </c>
      <c r="T77" s="42" t="s">
        <v>9</v>
      </c>
      <c r="U77" s="42" t="s">
        <v>9</v>
      </c>
      <c r="V77" s="42" t="s">
        <v>9</v>
      </c>
      <c r="W77" s="42" t="s">
        <v>9</v>
      </c>
      <c r="X77" s="42" t="s">
        <v>9</v>
      </c>
      <c r="Y77" s="42" t="s">
        <v>9</v>
      </c>
      <c r="Z77" s="42" t="s">
        <v>9</v>
      </c>
      <c r="AA77" s="67"/>
      <c r="AC77" s="67"/>
    </row>
    <row r="78" spans="2:29" s="4" customFormat="1" x14ac:dyDescent="0.2">
      <c r="B78" s="30">
        <v>57</v>
      </c>
      <c r="C78" s="53">
        <v>10356</v>
      </c>
      <c r="D78" s="54" t="s">
        <v>88</v>
      </c>
      <c r="E78" s="45">
        <v>1301</v>
      </c>
      <c r="F78" s="34">
        <f t="shared" si="6"/>
        <v>325</v>
      </c>
      <c r="G78" s="41">
        <v>119</v>
      </c>
      <c r="H78" s="42">
        <v>381.99</v>
      </c>
      <c r="I78" s="37">
        <f t="shared" si="7"/>
        <v>36.6</v>
      </c>
      <c r="J78" s="35">
        <v>47</v>
      </c>
      <c r="K78" s="36">
        <v>640.1400000000001</v>
      </c>
      <c r="L78" s="35"/>
      <c r="M78" s="36"/>
      <c r="N78" s="37">
        <f t="shared" si="3"/>
        <v>14.5</v>
      </c>
      <c r="O78" s="41">
        <v>3</v>
      </c>
      <c r="P78" s="42">
        <v>84.78</v>
      </c>
      <c r="Q78" s="41" t="s">
        <v>9</v>
      </c>
      <c r="R78" s="42" t="s">
        <v>9</v>
      </c>
      <c r="S78" s="41" t="s">
        <v>9</v>
      </c>
      <c r="T78" s="42" t="s">
        <v>9</v>
      </c>
      <c r="U78" s="42" t="s">
        <v>9</v>
      </c>
      <c r="V78" s="42" t="s">
        <v>9</v>
      </c>
      <c r="W78" s="42" t="s">
        <v>9</v>
      </c>
      <c r="X78" s="42" t="s">
        <v>9</v>
      </c>
      <c r="Y78" s="42" t="s">
        <v>9</v>
      </c>
      <c r="Z78" s="42" t="s">
        <v>9</v>
      </c>
      <c r="AA78" s="67"/>
      <c r="AC78" s="67"/>
    </row>
    <row r="79" spans="2:29" s="4" customFormat="1" x14ac:dyDescent="0.2">
      <c r="B79" s="19">
        <v>58</v>
      </c>
      <c r="C79" s="38">
        <v>13111</v>
      </c>
      <c r="D79" s="44" t="s">
        <v>75</v>
      </c>
      <c r="E79" s="41">
        <v>130</v>
      </c>
      <c r="F79" s="34">
        <f t="shared" si="6"/>
        <v>33</v>
      </c>
      <c r="G79" s="41"/>
      <c r="H79" s="42"/>
      <c r="I79" s="37">
        <f t="shared" si="7"/>
        <v>0</v>
      </c>
      <c r="J79" s="35"/>
      <c r="K79" s="36"/>
      <c r="L79" s="35"/>
      <c r="M79" s="36"/>
      <c r="N79" s="37">
        <f t="shared" si="3"/>
        <v>0</v>
      </c>
      <c r="O79" s="41"/>
      <c r="P79" s="42"/>
      <c r="Q79" s="41" t="s">
        <v>9</v>
      </c>
      <c r="R79" s="42" t="s">
        <v>9</v>
      </c>
      <c r="S79" s="41" t="s">
        <v>9</v>
      </c>
      <c r="T79" s="42" t="s">
        <v>9</v>
      </c>
      <c r="U79" s="42" t="s">
        <v>9</v>
      </c>
      <c r="V79" s="42" t="s">
        <v>9</v>
      </c>
      <c r="W79" s="42" t="s">
        <v>9</v>
      </c>
      <c r="X79" s="42" t="s">
        <v>9</v>
      </c>
      <c r="Y79" s="42" t="s">
        <v>9</v>
      </c>
      <c r="Z79" s="42" t="s">
        <v>9</v>
      </c>
      <c r="AA79" s="67"/>
      <c r="AC79" s="67"/>
    </row>
    <row r="80" spans="2:29" s="4" customFormat="1" x14ac:dyDescent="0.2">
      <c r="B80" s="30">
        <v>59</v>
      </c>
      <c r="C80" s="38">
        <v>14610</v>
      </c>
      <c r="D80" s="39" t="s">
        <v>27</v>
      </c>
      <c r="E80" s="41">
        <v>335</v>
      </c>
      <c r="F80" s="34">
        <f t="shared" si="6"/>
        <v>84</v>
      </c>
      <c r="G80" s="41">
        <v>57</v>
      </c>
      <c r="H80" s="42">
        <v>182.97</v>
      </c>
      <c r="I80" s="37">
        <f t="shared" si="7"/>
        <v>67.900000000000006</v>
      </c>
      <c r="J80" s="35">
        <v>72</v>
      </c>
      <c r="K80" s="36">
        <v>980.63999999999987</v>
      </c>
      <c r="L80" s="35"/>
      <c r="M80" s="36"/>
      <c r="N80" s="37">
        <f t="shared" si="3"/>
        <v>85.7</v>
      </c>
      <c r="O80" s="41"/>
      <c r="P80" s="42"/>
      <c r="Q80" s="41" t="s">
        <v>9</v>
      </c>
      <c r="R80" s="42" t="s">
        <v>9</v>
      </c>
      <c r="S80" s="41" t="s">
        <v>9</v>
      </c>
      <c r="T80" s="42" t="s">
        <v>9</v>
      </c>
      <c r="U80" s="42" t="s">
        <v>9</v>
      </c>
      <c r="V80" s="42" t="s">
        <v>9</v>
      </c>
      <c r="W80" s="42" t="s">
        <v>9</v>
      </c>
      <c r="X80" s="42" t="s">
        <v>9</v>
      </c>
      <c r="Y80" s="42" t="s">
        <v>9</v>
      </c>
      <c r="Z80" s="42" t="s">
        <v>9</v>
      </c>
      <c r="AA80" s="67"/>
      <c r="AC80" s="67"/>
    </row>
    <row r="81" spans="2:29" s="4" customFormat="1" x14ac:dyDescent="0.2">
      <c r="B81" s="30">
        <v>60</v>
      </c>
      <c r="C81" s="38">
        <v>24650</v>
      </c>
      <c r="D81" s="39" t="s">
        <v>35</v>
      </c>
      <c r="E81" s="41">
        <v>992</v>
      </c>
      <c r="F81" s="34">
        <f t="shared" si="6"/>
        <v>248</v>
      </c>
      <c r="G81" s="41">
        <v>230</v>
      </c>
      <c r="H81" s="42">
        <v>738.3</v>
      </c>
      <c r="I81" s="37">
        <f t="shared" si="7"/>
        <v>92.7</v>
      </c>
      <c r="J81" s="35">
        <v>89</v>
      </c>
      <c r="K81" s="36">
        <v>1212.18</v>
      </c>
      <c r="L81" s="35">
        <v>1</v>
      </c>
      <c r="M81" s="36">
        <v>16.829999999999998</v>
      </c>
      <c r="N81" s="37">
        <f t="shared" si="3"/>
        <v>36.299999999999997</v>
      </c>
      <c r="O81" s="41"/>
      <c r="P81" s="42"/>
      <c r="Q81" s="41" t="s">
        <v>9</v>
      </c>
      <c r="R81" s="42" t="s">
        <v>9</v>
      </c>
      <c r="S81" s="41" t="s">
        <v>9</v>
      </c>
      <c r="T81" s="42" t="s">
        <v>9</v>
      </c>
      <c r="U81" s="42" t="s">
        <v>9</v>
      </c>
      <c r="V81" s="42" t="s">
        <v>9</v>
      </c>
      <c r="W81" s="42" t="s">
        <v>9</v>
      </c>
      <c r="X81" s="42" t="s">
        <v>9</v>
      </c>
      <c r="Y81" s="42" t="s">
        <v>9</v>
      </c>
      <c r="Z81" s="42" t="s">
        <v>9</v>
      </c>
      <c r="AA81" s="67"/>
      <c r="AC81" s="67"/>
    </row>
    <row r="82" spans="2:29" s="4" customFormat="1" x14ac:dyDescent="0.2">
      <c r="B82" s="30">
        <v>61</v>
      </c>
      <c r="C82" s="38">
        <v>27610</v>
      </c>
      <c r="D82" s="44" t="s">
        <v>68</v>
      </c>
      <c r="E82" s="41" t="s">
        <v>9</v>
      </c>
      <c r="F82" s="40" t="s">
        <v>9</v>
      </c>
      <c r="G82" s="41" t="s">
        <v>9</v>
      </c>
      <c r="H82" s="42" t="s">
        <v>9</v>
      </c>
      <c r="I82" s="47" t="s">
        <v>9</v>
      </c>
      <c r="J82" s="47"/>
      <c r="K82" s="47"/>
      <c r="L82" s="47"/>
      <c r="M82" s="47"/>
      <c r="N82" s="47" t="s">
        <v>9</v>
      </c>
      <c r="O82" s="41" t="s">
        <v>9</v>
      </c>
      <c r="P82" s="42" t="s">
        <v>9</v>
      </c>
      <c r="Q82" s="41"/>
      <c r="R82" s="42"/>
      <c r="S82" s="42" t="s">
        <v>9</v>
      </c>
      <c r="T82" s="42" t="s">
        <v>9</v>
      </c>
      <c r="U82" s="42" t="s">
        <v>9</v>
      </c>
      <c r="V82" s="42" t="s">
        <v>9</v>
      </c>
      <c r="W82" s="42" t="s">
        <v>9</v>
      </c>
      <c r="X82" s="42" t="s">
        <v>9</v>
      </c>
      <c r="Y82" s="42" t="s">
        <v>9</v>
      </c>
      <c r="Z82" s="42" t="s">
        <v>9</v>
      </c>
      <c r="AA82" s="67"/>
      <c r="AC82" s="67"/>
    </row>
    <row r="83" spans="2:29" s="4" customFormat="1" ht="25.5" x14ac:dyDescent="0.2">
      <c r="B83" s="19">
        <v>62</v>
      </c>
      <c r="C83" s="53">
        <v>28954</v>
      </c>
      <c r="D83" s="55" t="s">
        <v>104</v>
      </c>
      <c r="E83" s="41">
        <v>540</v>
      </c>
      <c r="F83" s="34">
        <f t="shared" si="6"/>
        <v>135</v>
      </c>
      <c r="G83" s="41">
        <v>59</v>
      </c>
      <c r="H83" s="42">
        <v>189.39</v>
      </c>
      <c r="I83" s="37">
        <f t="shared" si="7"/>
        <v>43.7</v>
      </c>
      <c r="J83" s="35">
        <v>64</v>
      </c>
      <c r="K83" s="36">
        <v>871.68000000000006</v>
      </c>
      <c r="L83" s="37"/>
      <c r="M83" s="36"/>
      <c r="N83" s="37">
        <f t="shared" si="3"/>
        <v>47.4</v>
      </c>
      <c r="O83" s="41">
        <v>3</v>
      </c>
      <c r="P83" s="42">
        <v>84.78</v>
      </c>
      <c r="Q83" s="41" t="s">
        <v>9</v>
      </c>
      <c r="R83" s="42" t="s">
        <v>9</v>
      </c>
      <c r="S83" s="41" t="s">
        <v>9</v>
      </c>
      <c r="T83" s="42" t="s">
        <v>9</v>
      </c>
      <c r="U83" s="42" t="s">
        <v>9</v>
      </c>
      <c r="V83" s="42" t="s">
        <v>9</v>
      </c>
      <c r="W83" s="42" t="s">
        <v>9</v>
      </c>
      <c r="X83" s="42" t="s">
        <v>9</v>
      </c>
      <c r="Y83" s="42" t="s">
        <v>9</v>
      </c>
      <c r="Z83" s="42" t="s">
        <v>9</v>
      </c>
      <c r="AA83" s="67"/>
      <c r="AC83" s="67"/>
    </row>
    <row r="84" spans="2:29" s="4" customFormat="1" x14ac:dyDescent="0.2">
      <c r="B84" s="30">
        <v>63</v>
      </c>
      <c r="C84" s="38">
        <v>30440</v>
      </c>
      <c r="D84" s="44" t="s">
        <v>99</v>
      </c>
      <c r="E84" s="41">
        <v>170</v>
      </c>
      <c r="F84" s="34">
        <f t="shared" si="6"/>
        <v>43</v>
      </c>
      <c r="G84" s="41">
        <v>98</v>
      </c>
      <c r="H84" s="42">
        <v>314.58</v>
      </c>
      <c r="I84" s="37">
        <f t="shared" si="7"/>
        <v>227.9</v>
      </c>
      <c r="J84" s="35">
        <v>84</v>
      </c>
      <c r="K84" s="36">
        <v>1144.0800000000002</v>
      </c>
      <c r="L84" s="37"/>
      <c r="M84" s="36"/>
      <c r="N84" s="37">
        <f t="shared" si="3"/>
        <v>195.3</v>
      </c>
      <c r="O84" s="41">
        <v>1</v>
      </c>
      <c r="P84" s="42">
        <v>28.26</v>
      </c>
      <c r="Q84" s="41" t="s">
        <v>9</v>
      </c>
      <c r="R84" s="42" t="s">
        <v>9</v>
      </c>
      <c r="S84" s="41" t="s">
        <v>9</v>
      </c>
      <c r="T84" s="42" t="s">
        <v>9</v>
      </c>
      <c r="U84" s="42" t="s">
        <v>9</v>
      </c>
      <c r="V84" s="42" t="s">
        <v>9</v>
      </c>
      <c r="W84" s="42" t="s">
        <v>9</v>
      </c>
      <c r="X84" s="42" t="s">
        <v>9</v>
      </c>
      <c r="Y84" s="42" t="s">
        <v>9</v>
      </c>
      <c r="Z84" s="42" t="s">
        <v>9</v>
      </c>
      <c r="AA84" s="67"/>
      <c r="AC84" s="67"/>
    </row>
    <row r="85" spans="2:29" s="4" customFormat="1" ht="17.25" customHeight="1" x14ac:dyDescent="0.2">
      <c r="B85" s="30">
        <v>64</v>
      </c>
      <c r="C85" s="38">
        <v>30462</v>
      </c>
      <c r="D85" s="51" t="s">
        <v>74</v>
      </c>
      <c r="E85" s="41">
        <v>477</v>
      </c>
      <c r="F85" s="34">
        <f t="shared" si="6"/>
        <v>119</v>
      </c>
      <c r="G85" s="41"/>
      <c r="H85" s="42"/>
      <c r="I85" s="37">
        <f t="shared" si="7"/>
        <v>0</v>
      </c>
      <c r="J85" s="35">
        <v>100</v>
      </c>
      <c r="K85" s="36">
        <v>1362.0000000000002</v>
      </c>
      <c r="L85" s="37"/>
      <c r="M85" s="36"/>
      <c r="N85" s="37">
        <f t="shared" si="3"/>
        <v>84</v>
      </c>
      <c r="O85" s="41">
        <v>8</v>
      </c>
      <c r="P85" s="42">
        <v>226.08</v>
      </c>
      <c r="Q85" s="41" t="s">
        <v>9</v>
      </c>
      <c r="R85" s="42" t="s">
        <v>9</v>
      </c>
      <c r="S85" s="41" t="s">
        <v>9</v>
      </c>
      <c r="T85" s="42" t="s">
        <v>9</v>
      </c>
      <c r="U85" s="42" t="s">
        <v>9</v>
      </c>
      <c r="V85" s="42" t="s">
        <v>9</v>
      </c>
      <c r="W85" s="42" t="s">
        <v>9</v>
      </c>
      <c r="X85" s="42" t="s">
        <v>9</v>
      </c>
      <c r="Y85" s="42" t="s">
        <v>9</v>
      </c>
      <c r="Z85" s="42" t="s">
        <v>9</v>
      </c>
      <c r="AA85" s="67"/>
      <c r="AC85" s="67"/>
    </row>
    <row r="86" spans="2:29" s="4" customFormat="1" ht="17.25" customHeight="1" x14ac:dyDescent="0.2">
      <c r="B86" s="30">
        <v>65</v>
      </c>
      <c r="C86" s="38">
        <v>36199</v>
      </c>
      <c r="D86" s="39" t="s">
        <v>95</v>
      </c>
      <c r="E86" s="41">
        <v>2066</v>
      </c>
      <c r="F86" s="34">
        <f t="shared" si="6"/>
        <v>517</v>
      </c>
      <c r="G86" s="41">
        <v>683</v>
      </c>
      <c r="H86" s="42">
        <v>2192.4299999999998</v>
      </c>
      <c r="I86" s="37">
        <f t="shared" si="7"/>
        <v>132.1</v>
      </c>
      <c r="J86" s="35">
        <v>385</v>
      </c>
      <c r="K86" s="36">
        <v>5243.7</v>
      </c>
      <c r="L86" s="37"/>
      <c r="M86" s="36"/>
      <c r="N86" s="37">
        <f t="shared" si="3"/>
        <v>74.5</v>
      </c>
      <c r="O86" s="41">
        <v>18</v>
      </c>
      <c r="P86" s="42">
        <v>508.68</v>
      </c>
      <c r="Q86" s="41" t="s">
        <v>9</v>
      </c>
      <c r="R86" s="42" t="s">
        <v>9</v>
      </c>
      <c r="S86" s="41" t="s">
        <v>9</v>
      </c>
      <c r="T86" s="42" t="s">
        <v>9</v>
      </c>
      <c r="U86" s="42" t="s">
        <v>9</v>
      </c>
      <c r="V86" s="42" t="s">
        <v>9</v>
      </c>
      <c r="W86" s="42" t="s">
        <v>9</v>
      </c>
      <c r="X86" s="42" t="s">
        <v>9</v>
      </c>
      <c r="Y86" s="42" t="s">
        <v>9</v>
      </c>
      <c r="Z86" s="42" t="s">
        <v>9</v>
      </c>
      <c r="AA86" s="67"/>
      <c r="AC86" s="67"/>
    </row>
    <row r="87" spans="2:29" s="4" customFormat="1" ht="17.25" customHeight="1" x14ac:dyDescent="0.2">
      <c r="B87" s="19">
        <v>66</v>
      </c>
      <c r="C87" s="38">
        <v>37905</v>
      </c>
      <c r="D87" s="39" t="s">
        <v>28</v>
      </c>
      <c r="E87" s="41">
        <v>502</v>
      </c>
      <c r="F87" s="34">
        <f t="shared" si="6"/>
        <v>126</v>
      </c>
      <c r="G87" s="41">
        <v>198</v>
      </c>
      <c r="H87" s="42">
        <v>635.58000000000004</v>
      </c>
      <c r="I87" s="37">
        <f t="shared" si="7"/>
        <v>157.1</v>
      </c>
      <c r="J87" s="35">
        <v>189</v>
      </c>
      <c r="K87" s="36">
        <v>2574.1800000000003</v>
      </c>
      <c r="L87" s="37"/>
      <c r="M87" s="36"/>
      <c r="N87" s="37">
        <f t="shared" ref="N87:N99" si="8">ROUND((J87+L87)/F87*100,1)</f>
        <v>150</v>
      </c>
      <c r="O87" s="41">
        <v>4</v>
      </c>
      <c r="P87" s="42">
        <v>113.04</v>
      </c>
      <c r="Q87" s="41" t="s">
        <v>9</v>
      </c>
      <c r="R87" s="42" t="s">
        <v>9</v>
      </c>
      <c r="S87" s="41" t="s">
        <v>9</v>
      </c>
      <c r="T87" s="42" t="s">
        <v>9</v>
      </c>
      <c r="U87" s="42" t="s">
        <v>9</v>
      </c>
      <c r="V87" s="42" t="s">
        <v>9</v>
      </c>
      <c r="W87" s="42" t="s">
        <v>9</v>
      </c>
      <c r="X87" s="42" t="s">
        <v>9</v>
      </c>
      <c r="Y87" s="42" t="s">
        <v>9</v>
      </c>
      <c r="Z87" s="42" t="s">
        <v>9</v>
      </c>
      <c r="AA87" s="67"/>
      <c r="AC87" s="67"/>
    </row>
    <row r="88" spans="2:29" s="4" customFormat="1" ht="17.25" customHeight="1" x14ac:dyDescent="0.2">
      <c r="B88" s="30">
        <v>67</v>
      </c>
      <c r="C88" s="56">
        <v>48144</v>
      </c>
      <c r="D88" s="44" t="s">
        <v>89</v>
      </c>
      <c r="E88" s="41" t="s">
        <v>9</v>
      </c>
      <c r="F88" s="41" t="s">
        <v>9</v>
      </c>
      <c r="G88" s="41" t="s">
        <v>9</v>
      </c>
      <c r="H88" s="41" t="s">
        <v>9</v>
      </c>
      <c r="I88" s="41" t="s">
        <v>9</v>
      </c>
      <c r="J88" s="41"/>
      <c r="K88" s="41"/>
      <c r="L88" s="41"/>
      <c r="M88" s="41"/>
      <c r="N88" s="41" t="s">
        <v>9</v>
      </c>
      <c r="O88" s="41" t="s">
        <v>9</v>
      </c>
      <c r="P88" s="41" t="s">
        <v>9</v>
      </c>
      <c r="Q88" s="41" t="s">
        <v>9</v>
      </c>
      <c r="R88" s="41" t="s">
        <v>9</v>
      </c>
      <c r="S88" s="41" t="s">
        <v>9</v>
      </c>
      <c r="T88" s="41" t="s">
        <v>9</v>
      </c>
      <c r="U88" s="41" t="s">
        <v>9</v>
      </c>
      <c r="V88" s="41" t="s">
        <v>9</v>
      </c>
      <c r="W88" s="41" t="s">
        <v>9</v>
      </c>
      <c r="X88" s="41" t="s">
        <v>9</v>
      </c>
      <c r="Y88" s="41">
        <v>24</v>
      </c>
      <c r="Z88" s="42">
        <v>2192.16</v>
      </c>
      <c r="AA88" s="67"/>
      <c r="AC88" s="67"/>
    </row>
    <row r="89" spans="2:29" s="4" customFormat="1" x14ac:dyDescent="0.2">
      <c r="B89" s="30">
        <v>68</v>
      </c>
      <c r="C89" s="38">
        <v>49198</v>
      </c>
      <c r="D89" s="39" t="s">
        <v>29</v>
      </c>
      <c r="E89" s="41">
        <v>1436</v>
      </c>
      <c r="F89" s="34">
        <f t="shared" si="6"/>
        <v>359</v>
      </c>
      <c r="G89" s="41">
        <v>561</v>
      </c>
      <c r="H89" s="42">
        <v>1800.81</v>
      </c>
      <c r="I89" s="37">
        <f t="shared" si="7"/>
        <v>156.30000000000001</v>
      </c>
      <c r="J89" s="35">
        <v>186</v>
      </c>
      <c r="K89" s="36">
        <v>2533.3200000000002</v>
      </c>
      <c r="L89" s="37"/>
      <c r="M89" s="36"/>
      <c r="N89" s="37">
        <f t="shared" si="8"/>
        <v>51.8</v>
      </c>
      <c r="O89" s="41">
        <v>24</v>
      </c>
      <c r="P89" s="42">
        <v>678.24</v>
      </c>
      <c r="Q89" s="41" t="s">
        <v>9</v>
      </c>
      <c r="R89" s="42" t="s">
        <v>9</v>
      </c>
      <c r="S89" s="41" t="s">
        <v>9</v>
      </c>
      <c r="T89" s="42" t="s">
        <v>9</v>
      </c>
      <c r="U89" s="42" t="s">
        <v>9</v>
      </c>
      <c r="V89" s="42" t="s">
        <v>9</v>
      </c>
      <c r="W89" s="42" t="s">
        <v>9</v>
      </c>
      <c r="X89" s="42" t="s">
        <v>9</v>
      </c>
      <c r="Y89" s="42" t="s">
        <v>9</v>
      </c>
      <c r="Z89" s="42" t="s">
        <v>9</v>
      </c>
      <c r="AA89" s="67"/>
      <c r="AC89" s="67"/>
    </row>
    <row r="90" spans="2:29" s="4" customFormat="1" x14ac:dyDescent="0.2">
      <c r="B90" s="30">
        <v>69</v>
      </c>
      <c r="C90" s="38">
        <v>50386</v>
      </c>
      <c r="D90" s="44" t="s">
        <v>106</v>
      </c>
      <c r="E90" s="41">
        <v>521</v>
      </c>
      <c r="F90" s="34">
        <f t="shared" si="6"/>
        <v>130</v>
      </c>
      <c r="G90" s="41">
        <v>262</v>
      </c>
      <c r="H90" s="42">
        <v>841.02</v>
      </c>
      <c r="I90" s="37">
        <f t="shared" si="7"/>
        <v>201.5</v>
      </c>
      <c r="J90" s="35">
        <v>126</v>
      </c>
      <c r="K90" s="36">
        <v>1716.12</v>
      </c>
      <c r="L90" s="37"/>
      <c r="M90" s="36"/>
      <c r="N90" s="37">
        <f t="shared" si="8"/>
        <v>96.9</v>
      </c>
      <c r="O90" s="41">
        <v>6</v>
      </c>
      <c r="P90" s="42">
        <v>169.56</v>
      </c>
      <c r="Q90" s="41" t="s">
        <v>9</v>
      </c>
      <c r="R90" s="42" t="s">
        <v>9</v>
      </c>
      <c r="S90" s="41" t="s">
        <v>9</v>
      </c>
      <c r="T90" s="42" t="s">
        <v>9</v>
      </c>
      <c r="U90" s="42" t="s">
        <v>9</v>
      </c>
      <c r="V90" s="42" t="s">
        <v>9</v>
      </c>
      <c r="W90" s="42" t="s">
        <v>9</v>
      </c>
      <c r="X90" s="42" t="s">
        <v>9</v>
      </c>
      <c r="Y90" s="42" t="s">
        <v>9</v>
      </c>
      <c r="Z90" s="42" t="s">
        <v>9</v>
      </c>
      <c r="AA90" s="67"/>
      <c r="AC90" s="67"/>
    </row>
    <row r="91" spans="2:29" s="4" customFormat="1" x14ac:dyDescent="0.2">
      <c r="B91" s="19">
        <v>70</v>
      </c>
      <c r="C91" s="38">
        <v>50388</v>
      </c>
      <c r="D91" s="39" t="s">
        <v>105</v>
      </c>
      <c r="E91" s="41">
        <v>220</v>
      </c>
      <c r="F91" s="34">
        <f t="shared" si="6"/>
        <v>55</v>
      </c>
      <c r="G91" s="41">
        <v>95</v>
      </c>
      <c r="H91" s="42">
        <v>304.95000000000005</v>
      </c>
      <c r="I91" s="37">
        <f t="shared" si="7"/>
        <v>172.7</v>
      </c>
      <c r="J91" s="35">
        <v>38</v>
      </c>
      <c r="K91" s="36">
        <v>517.56000000000006</v>
      </c>
      <c r="L91" s="37"/>
      <c r="M91" s="36"/>
      <c r="N91" s="37">
        <f t="shared" si="8"/>
        <v>69.099999999999994</v>
      </c>
      <c r="O91" s="41">
        <v>4</v>
      </c>
      <c r="P91" s="42">
        <v>113.04</v>
      </c>
      <c r="Q91" s="41" t="s">
        <v>9</v>
      </c>
      <c r="R91" s="42" t="s">
        <v>9</v>
      </c>
      <c r="S91" s="41" t="s">
        <v>9</v>
      </c>
      <c r="T91" s="42" t="s">
        <v>9</v>
      </c>
      <c r="U91" s="42" t="s">
        <v>9</v>
      </c>
      <c r="V91" s="42" t="s">
        <v>9</v>
      </c>
      <c r="W91" s="42" t="s">
        <v>9</v>
      </c>
      <c r="X91" s="42" t="s">
        <v>9</v>
      </c>
      <c r="Y91" s="42" t="s">
        <v>9</v>
      </c>
      <c r="Z91" s="42" t="s">
        <v>9</v>
      </c>
      <c r="AA91" s="67"/>
      <c r="AC91" s="67"/>
    </row>
    <row r="92" spans="2:29" s="4" customFormat="1" x14ac:dyDescent="0.2">
      <c r="B92" s="30">
        <v>71</v>
      </c>
      <c r="C92" s="38">
        <v>51918</v>
      </c>
      <c r="D92" s="44" t="s">
        <v>30</v>
      </c>
      <c r="E92" s="41">
        <v>1641</v>
      </c>
      <c r="F92" s="34">
        <f t="shared" si="6"/>
        <v>410</v>
      </c>
      <c r="G92" s="41">
        <v>402</v>
      </c>
      <c r="H92" s="42">
        <v>1290.4199999999998</v>
      </c>
      <c r="I92" s="37">
        <f t="shared" si="7"/>
        <v>98</v>
      </c>
      <c r="J92" s="35">
        <v>256</v>
      </c>
      <c r="K92" s="36">
        <v>3486.7200000000003</v>
      </c>
      <c r="L92" s="35">
        <v>2</v>
      </c>
      <c r="M92" s="36">
        <v>33.659999999999997</v>
      </c>
      <c r="N92" s="37">
        <f t="shared" si="8"/>
        <v>62.9</v>
      </c>
      <c r="O92" s="41"/>
      <c r="P92" s="42"/>
      <c r="Q92" s="41" t="s">
        <v>9</v>
      </c>
      <c r="R92" s="42" t="s">
        <v>9</v>
      </c>
      <c r="S92" s="41" t="s">
        <v>9</v>
      </c>
      <c r="T92" s="42" t="s">
        <v>9</v>
      </c>
      <c r="U92" s="42" t="s">
        <v>9</v>
      </c>
      <c r="V92" s="42" t="s">
        <v>9</v>
      </c>
      <c r="W92" s="42" t="s">
        <v>9</v>
      </c>
      <c r="X92" s="42" t="s">
        <v>9</v>
      </c>
      <c r="Y92" s="42" t="s">
        <v>9</v>
      </c>
      <c r="Z92" s="42" t="s">
        <v>9</v>
      </c>
      <c r="AA92" s="67"/>
      <c r="AC92" s="67"/>
    </row>
    <row r="93" spans="2:29" s="4" customFormat="1" x14ac:dyDescent="0.2">
      <c r="B93" s="30">
        <v>72</v>
      </c>
      <c r="C93" s="38">
        <v>52165</v>
      </c>
      <c r="D93" s="44" t="s">
        <v>45</v>
      </c>
      <c r="E93" s="41">
        <v>951</v>
      </c>
      <c r="F93" s="34">
        <f t="shared" si="6"/>
        <v>238</v>
      </c>
      <c r="G93" s="41">
        <v>228</v>
      </c>
      <c r="H93" s="42">
        <v>731.88</v>
      </c>
      <c r="I93" s="37">
        <f t="shared" si="7"/>
        <v>95.8</v>
      </c>
      <c r="J93" s="35">
        <v>180</v>
      </c>
      <c r="K93" s="36">
        <v>2451.6</v>
      </c>
      <c r="L93" s="37"/>
      <c r="M93" s="36"/>
      <c r="N93" s="37">
        <f t="shared" si="8"/>
        <v>75.599999999999994</v>
      </c>
      <c r="O93" s="41">
        <v>14</v>
      </c>
      <c r="P93" s="42">
        <v>395.64</v>
      </c>
      <c r="Q93" s="41" t="s">
        <v>9</v>
      </c>
      <c r="R93" s="42" t="s">
        <v>9</v>
      </c>
      <c r="S93" s="41" t="s">
        <v>9</v>
      </c>
      <c r="T93" s="42" t="s">
        <v>9</v>
      </c>
      <c r="U93" s="42" t="s">
        <v>9</v>
      </c>
      <c r="V93" s="42" t="s">
        <v>9</v>
      </c>
      <c r="W93" s="42" t="s">
        <v>9</v>
      </c>
      <c r="X93" s="42" t="s">
        <v>9</v>
      </c>
      <c r="Y93" s="42" t="s">
        <v>9</v>
      </c>
      <c r="Z93" s="42" t="s">
        <v>9</v>
      </c>
      <c r="AA93" s="67"/>
      <c r="AC93" s="67"/>
    </row>
    <row r="94" spans="2:29" s="4" customFormat="1" x14ac:dyDescent="0.2">
      <c r="B94" s="30">
        <v>73</v>
      </c>
      <c r="C94" s="38">
        <v>53117</v>
      </c>
      <c r="D94" s="44" t="s">
        <v>94</v>
      </c>
      <c r="E94" s="41">
        <v>2086</v>
      </c>
      <c r="F94" s="34">
        <f t="shared" si="6"/>
        <v>522</v>
      </c>
      <c r="G94" s="41">
        <v>575</v>
      </c>
      <c r="H94" s="42">
        <v>1845.75</v>
      </c>
      <c r="I94" s="37">
        <f t="shared" si="7"/>
        <v>110.2</v>
      </c>
      <c r="J94" s="35">
        <v>330</v>
      </c>
      <c r="K94" s="36">
        <v>4494.6000000000004</v>
      </c>
      <c r="L94" s="37"/>
      <c r="M94" s="36"/>
      <c r="N94" s="37">
        <f t="shared" si="8"/>
        <v>63.2</v>
      </c>
      <c r="O94" s="41">
        <v>34</v>
      </c>
      <c r="P94" s="42">
        <v>960.83999999999992</v>
      </c>
      <c r="Q94" s="41" t="s">
        <v>9</v>
      </c>
      <c r="R94" s="42" t="s">
        <v>9</v>
      </c>
      <c r="S94" s="41" t="s">
        <v>9</v>
      </c>
      <c r="T94" s="42" t="s">
        <v>9</v>
      </c>
      <c r="U94" s="42" t="s">
        <v>9</v>
      </c>
      <c r="V94" s="42" t="s">
        <v>9</v>
      </c>
      <c r="W94" s="42" t="s">
        <v>9</v>
      </c>
      <c r="X94" s="42" t="s">
        <v>9</v>
      </c>
      <c r="Y94" s="42" t="s">
        <v>9</v>
      </c>
      <c r="Z94" s="42" t="s">
        <v>9</v>
      </c>
      <c r="AA94" s="67"/>
      <c r="AC94" s="67"/>
    </row>
    <row r="95" spans="2:29" s="4" customFormat="1" x14ac:dyDescent="0.2">
      <c r="B95" s="19">
        <v>74</v>
      </c>
      <c r="C95" s="38">
        <v>55137</v>
      </c>
      <c r="D95" s="57" t="s">
        <v>46</v>
      </c>
      <c r="E95" s="41">
        <v>1018</v>
      </c>
      <c r="F95" s="34">
        <f t="shared" si="6"/>
        <v>255</v>
      </c>
      <c r="G95" s="41">
        <v>445</v>
      </c>
      <c r="H95" s="42">
        <v>1428.45</v>
      </c>
      <c r="I95" s="37">
        <f t="shared" si="7"/>
        <v>174.5</v>
      </c>
      <c r="J95" s="35">
        <v>118</v>
      </c>
      <c r="K95" s="36">
        <v>1607.1599999999999</v>
      </c>
      <c r="L95" s="37"/>
      <c r="M95" s="36"/>
      <c r="N95" s="37">
        <f t="shared" si="8"/>
        <v>46.3</v>
      </c>
      <c r="O95" s="41"/>
      <c r="P95" s="42"/>
      <c r="Q95" s="41" t="s">
        <v>9</v>
      </c>
      <c r="R95" s="42" t="s">
        <v>9</v>
      </c>
      <c r="S95" s="41" t="s">
        <v>9</v>
      </c>
      <c r="T95" s="42" t="s">
        <v>9</v>
      </c>
      <c r="U95" s="42" t="s">
        <v>9</v>
      </c>
      <c r="V95" s="42" t="s">
        <v>9</v>
      </c>
      <c r="W95" s="42" t="s">
        <v>9</v>
      </c>
      <c r="X95" s="42" t="s">
        <v>9</v>
      </c>
      <c r="Y95" s="42" t="s">
        <v>9</v>
      </c>
      <c r="Z95" s="42" t="s">
        <v>9</v>
      </c>
      <c r="AA95" s="67"/>
      <c r="AC95" s="67"/>
    </row>
    <row r="96" spans="2:29" s="4" customFormat="1" x14ac:dyDescent="0.2">
      <c r="B96" s="30">
        <v>75</v>
      </c>
      <c r="C96" s="38">
        <v>58011</v>
      </c>
      <c r="D96" s="44" t="s">
        <v>47</v>
      </c>
      <c r="E96" s="45">
        <v>2727</v>
      </c>
      <c r="F96" s="34">
        <f t="shared" si="6"/>
        <v>682</v>
      </c>
      <c r="G96" s="41">
        <v>1131</v>
      </c>
      <c r="H96" s="42">
        <v>3630.51</v>
      </c>
      <c r="I96" s="37">
        <f t="shared" si="7"/>
        <v>165.8</v>
      </c>
      <c r="J96" s="35">
        <v>480</v>
      </c>
      <c r="K96" s="36">
        <v>6537.6</v>
      </c>
      <c r="L96" s="37"/>
      <c r="M96" s="36"/>
      <c r="N96" s="37">
        <f t="shared" si="8"/>
        <v>70.400000000000006</v>
      </c>
      <c r="O96" s="41">
        <v>3</v>
      </c>
      <c r="P96" s="42">
        <v>84.78</v>
      </c>
      <c r="Q96" s="41" t="s">
        <v>9</v>
      </c>
      <c r="R96" s="42" t="s">
        <v>9</v>
      </c>
      <c r="S96" s="41" t="s">
        <v>9</v>
      </c>
      <c r="T96" s="42" t="s">
        <v>9</v>
      </c>
      <c r="U96" s="42" t="s">
        <v>9</v>
      </c>
      <c r="V96" s="42" t="s">
        <v>9</v>
      </c>
      <c r="W96" s="42" t="s">
        <v>9</v>
      </c>
      <c r="X96" s="42" t="s">
        <v>9</v>
      </c>
      <c r="Y96" s="42" t="s">
        <v>9</v>
      </c>
      <c r="Z96" s="42" t="s">
        <v>9</v>
      </c>
      <c r="AA96" s="67"/>
      <c r="AC96" s="67"/>
    </row>
    <row r="97" spans="1:29" s="4" customFormat="1" x14ac:dyDescent="0.2">
      <c r="B97" s="30">
        <v>76</v>
      </c>
      <c r="C97" s="53">
        <v>60049</v>
      </c>
      <c r="D97" s="57" t="s">
        <v>69</v>
      </c>
      <c r="E97" s="45">
        <v>544</v>
      </c>
      <c r="F97" s="34">
        <f t="shared" si="6"/>
        <v>136</v>
      </c>
      <c r="G97" s="41">
        <v>108</v>
      </c>
      <c r="H97" s="42">
        <v>346.68000000000006</v>
      </c>
      <c r="I97" s="37">
        <f t="shared" si="7"/>
        <v>79.400000000000006</v>
      </c>
      <c r="J97" s="35">
        <v>79</v>
      </c>
      <c r="K97" s="36">
        <v>1075.98</v>
      </c>
      <c r="L97" s="37"/>
      <c r="M97" s="36"/>
      <c r="N97" s="37">
        <f t="shared" si="8"/>
        <v>58.1</v>
      </c>
      <c r="O97" s="41">
        <v>3</v>
      </c>
      <c r="P97" s="42">
        <v>84.78</v>
      </c>
      <c r="Q97" s="41" t="s">
        <v>9</v>
      </c>
      <c r="R97" s="42" t="s">
        <v>9</v>
      </c>
      <c r="S97" s="41" t="s">
        <v>9</v>
      </c>
      <c r="T97" s="42" t="s">
        <v>9</v>
      </c>
      <c r="U97" s="42" t="s">
        <v>9</v>
      </c>
      <c r="V97" s="42" t="s">
        <v>9</v>
      </c>
      <c r="W97" s="42" t="s">
        <v>9</v>
      </c>
      <c r="X97" s="42" t="s">
        <v>9</v>
      </c>
      <c r="Y97" s="42" t="s">
        <v>9</v>
      </c>
      <c r="Z97" s="42" t="s">
        <v>9</v>
      </c>
      <c r="AA97" s="67"/>
      <c r="AC97" s="67"/>
    </row>
    <row r="98" spans="1:29" s="4" customFormat="1" ht="25.5" x14ac:dyDescent="0.2">
      <c r="B98" s="30">
        <v>77</v>
      </c>
      <c r="C98" s="53">
        <v>62837</v>
      </c>
      <c r="D98" s="58" t="s">
        <v>97</v>
      </c>
      <c r="E98" s="45">
        <v>2731</v>
      </c>
      <c r="F98" s="34">
        <f t="shared" si="6"/>
        <v>683</v>
      </c>
      <c r="G98" s="41">
        <v>630</v>
      </c>
      <c r="H98" s="42">
        <v>2022.3</v>
      </c>
      <c r="I98" s="37">
        <f t="shared" si="7"/>
        <v>92.2</v>
      </c>
      <c r="J98" s="35">
        <v>450</v>
      </c>
      <c r="K98" s="36">
        <v>6129</v>
      </c>
      <c r="L98" s="37"/>
      <c r="M98" s="36"/>
      <c r="N98" s="37">
        <f t="shared" si="8"/>
        <v>65.900000000000006</v>
      </c>
      <c r="O98" s="41">
        <v>11</v>
      </c>
      <c r="P98" s="42">
        <v>310.86</v>
      </c>
      <c r="Q98" s="41" t="s">
        <v>9</v>
      </c>
      <c r="R98" s="42" t="s">
        <v>9</v>
      </c>
      <c r="S98" s="41" t="s">
        <v>9</v>
      </c>
      <c r="T98" s="42" t="s">
        <v>9</v>
      </c>
      <c r="U98" s="42" t="s">
        <v>9</v>
      </c>
      <c r="V98" s="42" t="s">
        <v>9</v>
      </c>
      <c r="W98" s="42" t="s">
        <v>9</v>
      </c>
      <c r="X98" s="42" t="s">
        <v>9</v>
      </c>
      <c r="Y98" s="42" t="s">
        <v>9</v>
      </c>
      <c r="Z98" s="42" t="s">
        <v>9</v>
      </c>
      <c r="AA98" s="67"/>
      <c r="AC98" s="67"/>
    </row>
    <row r="99" spans="1:29" s="4" customFormat="1" x14ac:dyDescent="0.2">
      <c r="B99" s="19">
        <v>78</v>
      </c>
      <c r="C99" s="59">
        <v>63899</v>
      </c>
      <c r="D99" s="60" t="s">
        <v>71</v>
      </c>
      <c r="E99" s="45">
        <v>954</v>
      </c>
      <c r="F99" s="34">
        <f t="shared" si="6"/>
        <v>239</v>
      </c>
      <c r="G99" s="41">
        <v>208</v>
      </c>
      <c r="H99" s="42">
        <v>667.68000000000006</v>
      </c>
      <c r="I99" s="37">
        <f t="shared" si="7"/>
        <v>87</v>
      </c>
      <c r="J99" s="35">
        <v>163</v>
      </c>
      <c r="K99" s="36">
        <v>2220.0600000000004</v>
      </c>
      <c r="L99" s="37"/>
      <c r="M99" s="36"/>
      <c r="N99" s="37">
        <f t="shared" si="8"/>
        <v>68.2</v>
      </c>
      <c r="O99" s="41">
        <v>13</v>
      </c>
      <c r="P99" s="42">
        <v>367.38</v>
      </c>
      <c r="Q99" s="45" t="s">
        <v>9</v>
      </c>
      <c r="R99" s="46" t="s">
        <v>9</v>
      </c>
      <c r="S99" s="45" t="s">
        <v>9</v>
      </c>
      <c r="T99" s="46" t="s">
        <v>9</v>
      </c>
      <c r="U99" s="46" t="s">
        <v>9</v>
      </c>
      <c r="V99" s="46" t="s">
        <v>9</v>
      </c>
      <c r="W99" s="45" t="s">
        <v>9</v>
      </c>
      <c r="X99" s="46" t="s">
        <v>9</v>
      </c>
      <c r="Y99" s="45" t="s">
        <v>9</v>
      </c>
      <c r="Z99" s="46" t="s">
        <v>9</v>
      </c>
      <c r="AA99" s="67"/>
      <c r="AC99" s="67"/>
    </row>
    <row r="100" spans="1:29" s="4" customFormat="1" x14ac:dyDescent="0.2">
      <c r="B100" s="30">
        <v>79</v>
      </c>
      <c r="C100" s="38">
        <v>63548</v>
      </c>
      <c r="D100" s="44" t="s">
        <v>92</v>
      </c>
      <c r="E100" s="42" t="s">
        <v>9</v>
      </c>
      <c r="F100" s="42" t="s">
        <v>9</v>
      </c>
      <c r="G100" s="42" t="s">
        <v>9</v>
      </c>
      <c r="H100" s="42" t="s">
        <v>9</v>
      </c>
      <c r="I100" s="42" t="s">
        <v>9</v>
      </c>
      <c r="J100" s="42"/>
      <c r="K100" s="42"/>
      <c r="L100" s="42"/>
      <c r="M100" s="42"/>
      <c r="N100" s="42" t="s">
        <v>9</v>
      </c>
      <c r="O100" s="42" t="s">
        <v>9</v>
      </c>
      <c r="P100" s="42" t="s">
        <v>9</v>
      </c>
      <c r="Q100" s="42"/>
      <c r="R100" s="42"/>
      <c r="S100" s="41"/>
      <c r="T100" s="42"/>
      <c r="U100" s="41"/>
      <c r="V100" s="42"/>
      <c r="W100" s="41"/>
      <c r="X100" s="42"/>
      <c r="Y100" s="42" t="s">
        <v>9</v>
      </c>
      <c r="Z100" s="42" t="s">
        <v>9</v>
      </c>
      <c r="AC100" s="67"/>
    </row>
    <row r="101" spans="1:29" s="4" customFormat="1" x14ac:dyDescent="0.2">
      <c r="B101" s="30">
        <v>80</v>
      </c>
      <c r="C101" s="19">
        <v>63549</v>
      </c>
      <c r="D101" s="61" t="s">
        <v>93</v>
      </c>
      <c r="E101" s="42" t="s">
        <v>9</v>
      </c>
      <c r="F101" s="42" t="s">
        <v>9</v>
      </c>
      <c r="G101" s="42" t="s">
        <v>9</v>
      </c>
      <c r="H101" s="42" t="s">
        <v>9</v>
      </c>
      <c r="I101" s="42" t="s">
        <v>9</v>
      </c>
      <c r="J101" s="42"/>
      <c r="K101" s="42"/>
      <c r="L101" s="42"/>
      <c r="M101" s="42"/>
      <c r="N101" s="42" t="s">
        <v>9</v>
      </c>
      <c r="O101" s="42" t="s">
        <v>9</v>
      </c>
      <c r="P101" s="42" t="s">
        <v>9</v>
      </c>
      <c r="Q101" s="41">
        <v>1</v>
      </c>
      <c r="R101" s="42">
        <v>92.34</v>
      </c>
      <c r="S101" s="41"/>
      <c r="T101" s="42"/>
      <c r="U101" s="41">
        <v>22</v>
      </c>
      <c r="V101" s="42">
        <v>3762</v>
      </c>
      <c r="W101" s="42"/>
      <c r="X101" s="42"/>
      <c r="Y101" s="42" t="s">
        <v>9</v>
      </c>
      <c r="Z101" s="42" t="s">
        <v>9</v>
      </c>
      <c r="AA101" s="67"/>
      <c r="AC101" s="67"/>
    </row>
    <row r="102" spans="1:29" s="4" customFormat="1" ht="13.5" customHeight="1" x14ac:dyDescent="0.2">
      <c r="B102" s="30">
        <v>81</v>
      </c>
      <c r="C102" s="19">
        <v>64125</v>
      </c>
      <c r="D102" s="20" t="s">
        <v>96</v>
      </c>
      <c r="E102" s="42" t="s">
        <v>9</v>
      </c>
      <c r="F102" s="42" t="s">
        <v>9</v>
      </c>
      <c r="G102" s="42" t="s">
        <v>9</v>
      </c>
      <c r="H102" s="42" t="s">
        <v>9</v>
      </c>
      <c r="I102" s="42" t="s">
        <v>9</v>
      </c>
      <c r="J102" s="42"/>
      <c r="K102" s="42"/>
      <c r="L102" s="42"/>
      <c r="M102" s="42"/>
      <c r="N102" s="42" t="s">
        <v>9</v>
      </c>
      <c r="O102" s="42" t="s">
        <v>9</v>
      </c>
      <c r="P102" s="42" t="s">
        <v>9</v>
      </c>
      <c r="Q102" s="20"/>
      <c r="R102" s="20"/>
      <c r="S102" s="41"/>
      <c r="T102" s="42"/>
      <c r="U102" s="20"/>
      <c r="V102" s="20"/>
      <c r="W102" s="20"/>
      <c r="X102" s="20"/>
      <c r="Y102" s="42" t="s">
        <v>9</v>
      </c>
      <c r="Z102" s="42" t="s">
        <v>9</v>
      </c>
      <c r="AA102" s="67"/>
      <c r="AC102" s="67"/>
    </row>
    <row r="103" spans="1:29" s="4" customFormat="1" ht="13.5" customHeight="1" x14ac:dyDescent="0.2">
      <c r="B103" s="19">
        <v>82</v>
      </c>
      <c r="C103" s="23">
        <v>65268</v>
      </c>
      <c r="D103" s="62" t="s">
        <v>98</v>
      </c>
      <c r="E103" s="41">
        <v>210</v>
      </c>
      <c r="F103" s="34">
        <f t="shared" ref="F103" si="9">ROUND((E103/2/4*2),0)</f>
        <v>53</v>
      </c>
      <c r="G103" s="41">
        <v>89</v>
      </c>
      <c r="H103" s="42">
        <v>285.69</v>
      </c>
      <c r="I103" s="37">
        <f t="shared" ref="I103" si="10">ROUND(G103/F103*100,1)</f>
        <v>167.9</v>
      </c>
      <c r="J103" s="41">
        <v>57</v>
      </c>
      <c r="K103" s="42">
        <v>776.34</v>
      </c>
      <c r="L103" s="42"/>
      <c r="M103" s="42"/>
      <c r="N103" s="37">
        <f>ROUND((J103+L103)/F103*100,1)</f>
        <v>107.5</v>
      </c>
      <c r="O103" s="42">
        <v>1</v>
      </c>
      <c r="P103" s="42">
        <v>28.26</v>
      </c>
      <c r="Q103" s="45" t="s">
        <v>9</v>
      </c>
      <c r="R103" s="46" t="s">
        <v>9</v>
      </c>
      <c r="S103" s="45" t="s">
        <v>9</v>
      </c>
      <c r="T103" s="46" t="s">
        <v>9</v>
      </c>
      <c r="U103" s="46" t="s">
        <v>9</v>
      </c>
      <c r="V103" s="46" t="s">
        <v>9</v>
      </c>
      <c r="W103" s="45" t="s">
        <v>9</v>
      </c>
      <c r="X103" s="46" t="s">
        <v>9</v>
      </c>
      <c r="Y103" s="45" t="s">
        <v>9</v>
      </c>
      <c r="Z103" s="46" t="s">
        <v>9</v>
      </c>
      <c r="AA103" s="67"/>
      <c r="AC103" s="67"/>
    </row>
    <row r="104" spans="1:29" s="4" customFormat="1" ht="13.5" customHeight="1" x14ac:dyDescent="0.2">
      <c r="B104" s="21"/>
      <c r="C104" s="21"/>
      <c r="D104" s="22"/>
      <c r="E104" s="63"/>
      <c r="F104" s="63"/>
      <c r="G104" s="63"/>
      <c r="H104" s="63"/>
      <c r="I104" s="63"/>
      <c r="J104" s="63"/>
      <c r="K104" s="63"/>
      <c r="L104" s="63"/>
      <c r="M104" s="63"/>
      <c r="N104" s="63"/>
      <c r="O104" s="63"/>
      <c r="P104" s="63"/>
      <c r="Q104" s="22"/>
      <c r="R104" s="22"/>
      <c r="S104" s="22"/>
      <c r="T104" s="22"/>
      <c r="U104" s="22"/>
      <c r="V104" s="22"/>
      <c r="W104" s="22"/>
      <c r="X104" s="22"/>
      <c r="Y104" s="63"/>
      <c r="Z104" s="63"/>
      <c r="AA104" s="67"/>
    </row>
    <row r="105" spans="1:29" ht="13.5" customHeight="1" x14ac:dyDescent="0.2"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9" s="3" customFormat="1" ht="13.5" customHeight="1" x14ac:dyDescent="0.2">
      <c r="B106" s="79" t="s">
        <v>116</v>
      </c>
      <c r="C106" s="79"/>
      <c r="D106" s="79"/>
      <c r="E106" s="79"/>
      <c r="F106" s="79"/>
      <c r="G106" s="79"/>
      <c r="H106" s="79"/>
      <c r="I106" s="79"/>
      <c r="J106" s="79"/>
      <c r="K106" s="79"/>
      <c r="L106" s="79"/>
      <c r="M106" s="79"/>
      <c r="N106" s="79"/>
      <c r="O106" s="79"/>
      <c r="P106" s="79"/>
      <c r="Q106" s="79"/>
      <c r="R106" s="79"/>
      <c r="S106" s="79"/>
      <c r="T106" s="79"/>
      <c r="U106" s="79"/>
      <c r="V106" s="79"/>
      <c r="W106" s="79"/>
      <c r="X106" s="79"/>
      <c r="Y106" s="79"/>
      <c r="Z106" s="79"/>
    </row>
    <row r="107" spans="1:29" s="3" customFormat="1" ht="17.25" customHeight="1" x14ac:dyDescent="0.2">
      <c r="B107" s="80"/>
      <c r="C107" s="80"/>
      <c r="D107" s="80"/>
      <c r="E107" s="80"/>
      <c r="F107" s="80"/>
      <c r="G107" s="2"/>
      <c r="H107" s="17"/>
      <c r="I107" s="2"/>
      <c r="J107" s="2"/>
      <c r="K107" s="2"/>
      <c r="L107" s="2"/>
      <c r="M107" s="2"/>
      <c r="N107" s="2"/>
      <c r="O107" s="2"/>
      <c r="P107" s="17"/>
      <c r="Q107" s="2"/>
      <c r="R107" s="17"/>
      <c r="S107" s="2"/>
      <c r="T107" s="17"/>
      <c r="U107" s="17"/>
      <c r="V107" s="17"/>
      <c r="W107" s="17"/>
      <c r="X107" s="17"/>
      <c r="Y107" s="2"/>
      <c r="Z107" s="64"/>
    </row>
    <row r="108" spans="1:29" s="2" customFormat="1" x14ac:dyDescent="0.2">
      <c r="A108" s="3"/>
      <c r="B108" s="16"/>
      <c r="C108" s="16"/>
      <c r="D108" s="16"/>
      <c r="E108" s="16"/>
      <c r="F108" s="16"/>
      <c r="H108" s="17"/>
      <c r="P108" s="17"/>
      <c r="R108" s="17"/>
      <c r="T108" s="17"/>
      <c r="U108" s="17"/>
      <c r="V108" s="17"/>
      <c r="W108" s="17"/>
      <c r="X108" s="17"/>
      <c r="Z108" s="64"/>
    </row>
    <row r="109" spans="1:29" s="2" customFormat="1" x14ac:dyDescent="0.2">
      <c r="A109" s="3"/>
      <c r="D109" s="65"/>
      <c r="E109" s="1"/>
      <c r="F109" s="1"/>
      <c r="H109" s="17"/>
      <c r="P109" s="17"/>
      <c r="R109" s="17"/>
      <c r="T109" s="17"/>
      <c r="U109" s="17"/>
      <c r="V109" s="17"/>
      <c r="W109" s="17"/>
      <c r="X109" s="17"/>
      <c r="Z109" s="64"/>
    </row>
    <row r="110" spans="1:29" x14ac:dyDescent="0.2">
      <c r="Z110" s="64"/>
    </row>
    <row r="112" spans="1:29" x14ac:dyDescent="0.2">
      <c r="Z112" s="64"/>
    </row>
  </sheetData>
  <mergeCells count="33">
    <mergeCell ref="T7:Z7"/>
    <mergeCell ref="B9:Z9"/>
    <mergeCell ref="B11:Z11"/>
    <mergeCell ref="B13:Z13"/>
    <mergeCell ref="B15:Z15"/>
    <mergeCell ref="Y17:Z17"/>
    <mergeCell ref="U17:V17"/>
    <mergeCell ref="U18:V18"/>
    <mergeCell ref="J17:K17"/>
    <mergeCell ref="J18:K18"/>
    <mergeCell ref="N17:N18"/>
    <mergeCell ref="W17:X17"/>
    <mergeCell ref="W18:X18"/>
    <mergeCell ref="Q17:R17"/>
    <mergeCell ref="S17:T17"/>
    <mergeCell ref="L17:M17"/>
    <mergeCell ref="L18:M18"/>
    <mergeCell ref="B106:Z106"/>
    <mergeCell ref="B107:F107"/>
    <mergeCell ref="B16:Z16"/>
    <mergeCell ref="B17:B19"/>
    <mergeCell ref="C17:C19"/>
    <mergeCell ref="D17:D19"/>
    <mergeCell ref="E17:E19"/>
    <mergeCell ref="F17:F19"/>
    <mergeCell ref="G18:H18"/>
    <mergeCell ref="O18:P18"/>
    <mergeCell ref="Q18:R18"/>
    <mergeCell ref="S18:T18"/>
    <mergeCell ref="Y18:Z18"/>
    <mergeCell ref="I17:I19"/>
    <mergeCell ref="O17:P17"/>
    <mergeCell ref="G17:H17"/>
  </mergeCells>
  <pageMargins left="0.74803149606299213" right="0.74803149606299213" top="0.59055118110236227" bottom="0.59055118110236227" header="0.51181102362204722" footer="0.51181102362204722"/>
  <pageSetup paperSize="9" scale="4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Ataskaita</vt:lpstr>
      <vt:lpstr>Ataskaita!Print_Titles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Asta Markevičienė</dc:creator>
  <cp:keywords/>
  <dc:description/>
  <cp:lastModifiedBy>Asta Markevičienė</cp:lastModifiedBy>
  <cp:revision/>
  <dcterms:created xsi:type="dcterms:W3CDTF">2019-04-30T11:01:03Z</dcterms:created>
  <dcterms:modified xsi:type="dcterms:W3CDTF">2025-07-23T07:49:09Z</dcterms:modified>
  <cp:category/>
  <cp:contentStatus/>
</cp:coreProperties>
</file>