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X:\!Interneto svetaine\Sutarciu skyrius\2025\PREVENCINĖS\2025-07-23\"/>
    </mc:Choice>
  </mc:AlternateContent>
  <xr:revisionPtr revIDLastSave="0" documentId="13_ncr:1_{D6E67E81-E82E-48F4-99BF-40417E10B3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askaita" sheetId="2" r:id="rId1"/>
  </sheets>
  <definedNames>
    <definedName name="_xlnm._FilterDatabase" localSheetId="0" hidden="1">Ataskaita!$A$18:$S$95</definedName>
    <definedName name="_xlnm.Print_Titles" localSheetId="0">Ataskaita!$14:$16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9" i="2" l="1"/>
  <c r="J69" i="2"/>
  <c r="H69" i="2"/>
  <c r="G69" i="2"/>
  <c r="F91" i="2" l="1"/>
  <c r="F92" i="2"/>
  <c r="F93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76" i="2"/>
  <c r="F73" i="2"/>
  <c r="F74" i="2"/>
  <c r="F72" i="2"/>
  <c r="F65" i="2"/>
  <c r="F66" i="2"/>
  <c r="F67" i="2"/>
  <c r="F68" i="2"/>
  <c r="F69" i="2"/>
  <c r="F70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42" i="2"/>
  <c r="F43" i="2"/>
  <c r="F44" i="2"/>
  <c r="F45" i="2"/>
  <c r="F46" i="2"/>
  <c r="F47" i="2"/>
  <c r="F48" i="2"/>
  <c r="F49" i="2"/>
  <c r="F50" i="2"/>
  <c r="F51" i="2"/>
  <c r="F41" i="2"/>
  <c r="F38" i="2"/>
  <c r="F35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9" i="2"/>
  <c r="G18" i="2"/>
  <c r="E18" i="2"/>
  <c r="F18" i="2" l="1"/>
  <c r="I83" i="2" l="1"/>
  <c r="L78" i="2"/>
  <c r="I78" i="2"/>
  <c r="L83" i="2" l="1"/>
  <c r="U18" i="2" l="1"/>
  <c r="T18" i="2"/>
  <c r="H18" i="2" l="1"/>
  <c r="P18" i="2" l="1"/>
  <c r="O18" i="2"/>
  <c r="L93" i="2" l="1"/>
  <c r="I93" i="2"/>
  <c r="S18" i="2"/>
  <c r="R18" i="2"/>
  <c r="N18" i="2"/>
  <c r="M18" i="2"/>
  <c r="K18" i="2"/>
  <c r="J18" i="2"/>
  <c r="L48" i="2" l="1"/>
  <c r="I48" i="2"/>
  <c r="I65" i="2"/>
  <c r="L65" i="2"/>
  <c r="I24" i="2"/>
  <c r="L24" i="2"/>
  <c r="I76" i="2"/>
  <c r="L76" i="2"/>
  <c r="L30" i="2"/>
  <c r="I30" i="2"/>
  <c r="I22" i="2"/>
  <c r="L22" i="2"/>
  <c r="I53" i="2"/>
  <c r="L53" i="2"/>
  <c r="I45" i="2"/>
  <c r="L45" i="2"/>
  <c r="I60" i="2"/>
  <c r="L60" i="2"/>
  <c r="I68" i="2"/>
  <c r="L68" i="2"/>
  <c r="L81" i="2"/>
  <c r="I81" i="2"/>
  <c r="I88" i="2"/>
  <c r="L88" i="2"/>
  <c r="I25" i="2"/>
  <c r="L25" i="2"/>
  <c r="L62" i="2"/>
  <c r="I62" i="2"/>
  <c r="L21" i="2"/>
  <c r="I21" i="2"/>
  <c r="I52" i="2"/>
  <c r="L52" i="2"/>
  <c r="I44" i="2"/>
  <c r="L44" i="2"/>
  <c r="I67" i="2"/>
  <c r="L67" i="2"/>
  <c r="L80" i="2"/>
  <c r="I80" i="2"/>
  <c r="I87" i="2"/>
  <c r="L87" i="2"/>
  <c r="I33" i="2"/>
  <c r="L33" i="2"/>
  <c r="L91" i="2"/>
  <c r="I91" i="2"/>
  <c r="L55" i="2"/>
  <c r="I55" i="2"/>
  <c r="L70" i="2"/>
  <c r="I70" i="2"/>
  <c r="I31" i="2"/>
  <c r="L31" i="2"/>
  <c r="L46" i="2"/>
  <c r="I46" i="2"/>
  <c r="L82" i="2"/>
  <c r="I82" i="2"/>
  <c r="I19" i="2"/>
  <c r="L19" i="2"/>
  <c r="L28" i="2"/>
  <c r="I28" i="2"/>
  <c r="L20" i="2"/>
  <c r="I20" i="2"/>
  <c r="I51" i="2"/>
  <c r="L51" i="2"/>
  <c r="I43" i="2"/>
  <c r="L43" i="2"/>
  <c r="I59" i="2"/>
  <c r="L59" i="2"/>
  <c r="I66" i="2"/>
  <c r="L66" i="2"/>
  <c r="I79" i="2"/>
  <c r="L79" i="2"/>
  <c r="I86" i="2"/>
  <c r="L86" i="2"/>
  <c r="L63" i="2"/>
  <c r="I63" i="2"/>
  <c r="I32" i="2"/>
  <c r="L32" i="2"/>
  <c r="L47" i="2"/>
  <c r="I47" i="2"/>
  <c r="L90" i="2"/>
  <c r="I90" i="2"/>
  <c r="L54" i="2"/>
  <c r="I54" i="2"/>
  <c r="L89" i="2"/>
  <c r="I89" i="2"/>
  <c r="L35" i="2"/>
  <c r="I35" i="2"/>
  <c r="L27" i="2"/>
  <c r="I27" i="2"/>
  <c r="L38" i="2"/>
  <c r="I38" i="2"/>
  <c r="L50" i="2"/>
  <c r="I50" i="2"/>
  <c r="I42" i="2"/>
  <c r="L42" i="2"/>
  <c r="L58" i="2"/>
  <c r="I58" i="2"/>
  <c r="L72" i="2"/>
  <c r="I72" i="2"/>
  <c r="I77" i="2"/>
  <c r="L77" i="2"/>
  <c r="L85" i="2"/>
  <c r="I85" i="2"/>
  <c r="L56" i="2"/>
  <c r="I56" i="2"/>
  <c r="L73" i="2"/>
  <c r="I73" i="2"/>
  <c r="I23" i="2"/>
  <c r="L23" i="2"/>
  <c r="L61" i="2"/>
  <c r="I61" i="2"/>
  <c r="L69" i="2"/>
  <c r="I69" i="2"/>
  <c r="L29" i="2"/>
  <c r="I29" i="2"/>
  <c r="L34" i="2"/>
  <c r="I34" i="2"/>
  <c r="L26" i="2"/>
  <c r="I26" i="2"/>
  <c r="L41" i="2"/>
  <c r="I41" i="2"/>
  <c r="L49" i="2"/>
  <c r="I49" i="2"/>
  <c r="L64" i="2"/>
  <c r="I64" i="2"/>
  <c r="L57" i="2"/>
  <c r="I57" i="2"/>
  <c r="L74" i="2"/>
  <c r="I74" i="2"/>
  <c r="L92" i="2"/>
  <c r="I92" i="2"/>
  <c r="L84" i="2"/>
  <c r="I84" i="2"/>
  <c r="V18" i="2" l="1"/>
  <c r="Q18" i="2" l="1"/>
  <c r="I18" i="2"/>
  <c r="L18" i="2"/>
</calcChain>
</file>

<file path=xl/sharedStrings.xml><?xml version="1.0" encoding="utf-8"?>
<sst xmlns="http://schemas.openxmlformats.org/spreadsheetml/2006/main" count="882" uniqueCount="112">
  <si>
    <t xml:space="preserve"> Forma patvirtinta  </t>
  </si>
  <si>
    <t xml:space="preserve"> Valstybinės ligonių kasos prie </t>
  </si>
  <si>
    <t xml:space="preserve"> Sveikatos apsaugos ministerijos direktoriaus </t>
  </si>
  <si>
    <t xml:space="preserve"> 2006 m. kovo 29 d. įsakymu Nr.1K-43 </t>
  </si>
  <si>
    <t>Šiauliai</t>
  </si>
  <si>
    <t>Eil. Nr.</t>
  </si>
  <si>
    <t>Asmens sveikatos priežiūros įstaigos (toliau-ASPĮ) indentifikacinis numeris</t>
  </si>
  <si>
    <t>ASPĮ pavadinimas</t>
  </si>
  <si>
    <t>Planuojama patikrinti per ataskaitinį laikotarpį *</t>
  </si>
  <si>
    <t>Informavimo paslauga</t>
  </si>
  <si>
    <t xml:space="preserve">vnt. </t>
  </si>
  <si>
    <t>Eur</t>
  </si>
  <si>
    <t>vnt.</t>
  </si>
  <si>
    <t>Iš viso:</t>
  </si>
  <si>
    <t>VšĮ Šiaulių centro poliklinika</t>
  </si>
  <si>
    <t>x</t>
  </si>
  <si>
    <t>VšĮ Dainų PSPC</t>
  </si>
  <si>
    <t>VšĮ Joniškio PSPC</t>
  </si>
  <si>
    <t>VšĮ Radviliškio rajono PSPC</t>
  </si>
  <si>
    <t>VšĮ Baisogalos PSPC</t>
  </si>
  <si>
    <t>VšĮ Kelmės rajono PSPC</t>
  </si>
  <si>
    <t>VšĮ Šaukėnų ambulatorija</t>
  </si>
  <si>
    <t>VšĮ Tytuvėnų PSPC</t>
  </si>
  <si>
    <t>VšĮ Kelmės rajono BPG centras</t>
  </si>
  <si>
    <t>VšĮ Papilės ambulatorija</t>
  </si>
  <si>
    <t>VšĮ Kruopių ambulatorija</t>
  </si>
  <si>
    <t>VšĮ Tilžės g. bendrosios praktikos gydytojo kabinetas</t>
  </si>
  <si>
    <t>UAB "Senojo bokšto" klinika</t>
  </si>
  <si>
    <t>UAB "Pirmoji viltis"</t>
  </si>
  <si>
    <t>IĮ J.Jankauskienės šeimos gydytojų centras</t>
  </si>
  <si>
    <t>UAB "Gegužių sveikatos centras"</t>
  </si>
  <si>
    <t>UAB "Lyros šeimos centras"</t>
  </si>
  <si>
    <t xml:space="preserve">UAB ,,Antano Lizdenio sveikatos centras“ </t>
  </si>
  <si>
    <t>UAB "Tavo sveikatos namai"</t>
  </si>
  <si>
    <t>UAB „Medicinos namai šeimai“</t>
  </si>
  <si>
    <t>UAB „Medicus LT“</t>
  </si>
  <si>
    <t>UAB "Vita sana"</t>
  </si>
  <si>
    <t>VšĮ Mažeikių PSPC</t>
  </si>
  <si>
    <t>VšĮ Sedos PSPC</t>
  </si>
  <si>
    <t>VšĮ Rietavo PSPC</t>
  </si>
  <si>
    <t>VšĮ Mažeikių senamiesčio PSPC</t>
  </si>
  <si>
    <t>UAB Tirkšlių sveikatos namai</t>
  </si>
  <si>
    <t>UAB Dr. A. Biržiškos sveikatos centras</t>
  </si>
  <si>
    <t>L. M. Šilgalienės įmonė „Sveikata“</t>
  </si>
  <si>
    <t>I. Miškinienės individuali įmonė</t>
  </si>
  <si>
    <t>UAB Šeimos sveikatos centras</t>
  </si>
  <si>
    <t>UAB "Klinikas Pulsas"</t>
  </si>
  <si>
    <t>UAB „Rietavo šeimos daktaras“</t>
  </si>
  <si>
    <t>A. Klišonio komercinė firma „Inesa“</t>
  </si>
  <si>
    <t>UAB „Plungės sveikatos centras“</t>
  </si>
  <si>
    <t>UAB Telšių šeimos klinika</t>
  </si>
  <si>
    <t>UAB Telšių šeimos sveikatos centras</t>
  </si>
  <si>
    <t>UAB „Kristivita“</t>
  </si>
  <si>
    <t>UAB Akmenės sveikatos centras</t>
  </si>
  <si>
    <t>VšĮ Radviliškio ligoninė</t>
  </si>
  <si>
    <t>ATRANKINĖS MAMOGRAFINĖS PATIKROS DĖL KRŪTIES VĖŽIO FINANSAVIMO PROGRAMOS VYKDYMO ATASKAITA</t>
  </si>
  <si>
    <t>Įvykdyta proc.  (6/5*100)</t>
  </si>
  <si>
    <t>Mamogramų atlikimo paslauga</t>
  </si>
  <si>
    <t>Mamogramų vertinimo paslauga</t>
  </si>
  <si>
    <t>2048-2053</t>
  </si>
  <si>
    <t xml:space="preserve">VšĮ Šeduvos PSPC </t>
  </si>
  <si>
    <t>VšĮ Respublikinė Šiaulių ligoninė</t>
  </si>
  <si>
    <t xml:space="preserve">VšĮ Regioninė Telšių ligoninė </t>
  </si>
  <si>
    <t>UAB „Žemaitijos diagnostikos centras“</t>
  </si>
  <si>
    <t xml:space="preserve">(Valstybinės ligonių kasos prie </t>
  </si>
  <si>
    <t xml:space="preserve">Sveikatos apsaugos ministerijos direktoriaus </t>
  </si>
  <si>
    <t>UAB ,,Affidea Lietuva"</t>
  </si>
  <si>
    <t xml:space="preserve">UAB "Užvenčio šeimos sveikatos centras" </t>
  </si>
  <si>
    <t>Įvykdyta proc.  (9/5*100)</t>
  </si>
  <si>
    <t>UAB Jūsų klinika</t>
  </si>
  <si>
    <t>UAB InMedica/Vytauto g. Šiauliai</t>
  </si>
  <si>
    <t>UAB InMedica/Livonijos g.  Joniškis</t>
  </si>
  <si>
    <t>UAB InMedica/Miesto a. Žagarė</t>
  </si>
  <si>
    <t xml:space="preserve">Siuntimo atlikti mamografijos tyrimą ir rezultatų įvertinimo paslauga </t>
  </si>
  <si>
    <t>VšĮ Pakruojo sveikatos centras</t>
  </si>
  <si>
    <t>VšĮ Plungės ligoninė</t>
  </si>
  <si>
    <t>VšĮ Šiaulių rajono savivaldybės sveikatos centras/
 J. Basanavičiaus g., Kuršėnai</t>
  </si>
  <si>
    <t>VšĮ N. Akmenės ligoninė-sveikatos centras/
Ventos g., Venta</t>
  </si>
  <si>
    <t>VšĮ Telšių rajono PSPC/Kalno g., Telšiai</t>
  </si>
  <si>
    <t>VšĮ Telšių rajono PSPC/Ligoninės g., Varniai</t>
  </si>
  <si>
    <t>VšĮ N. Akmenės ligoninė-sveikatos centras/
Žemaitijos g., Naujoji Akmenė</t>
  </si>
  <si>
    <t>VšĮ Šiaulių rajono savivaldybės sveikatos centras/
S. Dariaus ir S. Girėno g., Gruzdžiai</t>
  </si>
  <si>
    <t>VšĮ Telšių rajono PSPC/Telšių g., Luokė</t>
  </si>
  <si>
    <t>UAB InMedica/Sevastopolio g. Šiauliai</t>
  </si>
  <si>
    <t>UAB InMedica/Naftininkų g. Mažeikiai</t>
  </si>
  <si>
    <t>UAB „Rezus.lt“/Gumbinės g., Šiauliai</t>
  </si>
  <si>
    <t>UAB InMedica/Varpo g. Šiauliai</t>
  </si>
  <si>
    <t>UAB InMedica/Plungės g. Telšiai</t>
  </si>
  <si>
    <t>UAB Sg konsultacinė klinika/S. Daukanto g., Klaipėda</t>
  </si>
  <si>
    <t>UAB InMedica/Gardino g. Šiauliai</t>
  </si>
  <si>
    <t xml:space="preserve">UAB InMedica/Žalioji g. Radviliškis </t>
  </si>
  <si>
    <t>UAB "Jūsų medicinos namai"/
J. Basanavičiaus g. 8-12, Kuršėnai</t>
  </si>
  <si>
    <t>UAB "Salvavita"</t>
  </si>
  <si>
    <t>UAB Diagnostikos laboratorija</t>
  </si>
  <si>
    <t>Mamogramų atlikimo paslauga (teikiama vykdant bandomąjį projektą)</t>
  </si>
  <si>
    <t>kodas 4533</t>
  </si>
  <si>
    <t>Įvykdyta proc.  ((12+14)/5*100)</t>
  </si>
  <si>
    <t>VšĮ N. Akmenės ligoninė-sveikatos centras/
S. Daukanto g., Akmenė</t>
  </si>
  <si>
    <t>K. Preibio gamybinė įmonė/ Plungės g., Rietavas</t>
  </si>
  <si>
    <t>K. Preibio gamybinė įmonė/ Vytauto g., Plungė</t>
  </si>
  <si>
    <t>4619-4620</t>
  </si>
  <si>
    <t>Įvykdyta proc.  ((17+19)/5*100)</t>
  </si>
  <si>
    <t>Mamogramų vertinimo paslauga (teikiama vykdant bandomąjį projektą)</t>
  </si>
  <si>
    <t xml:space="preserve"> 2025 m. sausio 31 d. įsakymo Nr. 1K-29 redakcija) </t>
  </si>
  <si>
    <t xml:space="preserve">*Prie ASPĮ prirašytų moterų (45–74 m. imtinai) moterų skaičių (sausio 1 d. duomenimis) dalijame iš programoje nustatyto laikotarpio (atitinkamo metų skaičiaus) tarp periodinių patikrinimų (jei skaičiuojama, kiek moterų planuojama patikrinti per metų ketvirtį, dar dalijame iš 4). </t>
  </si>
  <si>
    <t>Prie ASPĮ prirašytų moterų (45-74 m. imtinai) moterų skaičius (sausio 1 d. duomenimis)</t>
  </si>
  <si>
    <t>UAB "Medikvita"</t>
  </si>
  <si>
    <t>7814;28130</t>
  </si>
  <si>
    <t xml:space="preserve"> 2025 m. I pusm.</t>
  </si>
  <si>
    <t>UAB "Joniškio medicinos namai" (iki 2025-06-29 UAB „V. Neverauskienės vaistinė")</t>
  </si>
  <si>
    <t>VALSTYBINĖ LIGONIŲ KASA PRIE SVEIKATOS APSAUGOS MINISTERIJOS</t>
  </si>
  <si>
    <t>Paslaugų kompensavimo skyriui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</si>
</sst>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.0\ _L_t_-;\-* #,##0.0\ _L_t_-;_-* &quot;-&quot;??\ _L_t_-;_-@_-"/>
    <numFmt numFmtId="167" formatCode="0.0"/>
    <numFmt numFmtId="168" formatCode="_-* #,##0.00\ &quot;Lt&quot;_-;\-* #,##0.00\ &quot;Lt&quot;_-;_-* &quot;-&quot;??\ &quot;Lt&quot;_-;_-@_-"/>
    <numFmt numFmtId="169" formatCode="_-* #,##0.00\ _L_t_-;\-* #,##0.00\ _L_t_-;_-* \-??\ _L_t_-;_-@_-"/>
    <numFmt numFmtId="170" formatCode="#,##0.00_ ;\-#,##0.00\ "/>
    <numFmt numFmtId="171" formatCode="_-* #,##0.00\ _€_-;\-* #,##0.00\ _€_-;_-* &quot;-&quot;??\ _€_-;_-@_-"/>
  </numFmts>
  <fonts count="21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>
      <alignment horizontal="justify" vertical="justify"/>
    </xf>
    <xf numFmtId="0" fontId="7" fillId="0" borderId="0"/>
    <xf numFmtId="0" fontId="7" fillId="0" borderId="0"/>
    <xf numFmtId="0" fontId="19" fillId="0" borderId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8">
    <xf numFmtId="0" fontId="0" fillId="0" borderId="0" xfId="0"/>
    <xf numFmtId="165" fontId="9" fillId="0" borderId="0" xfId="1" applyNumberFormat="1" applyFont="1" applyProtection="1">
      <protection locked="0"/>
    </xf>
    <xf numFmtId="0" fontId="12" fillId="2" borderId="4" xfId="3" applyFont="1" applyFill="1" applyBorder="1" applyAlignment="1" applyProtection="1">
      <alignment vertical="center" wrapText="1"/>
      <protection locked="0"/>
    </xf>
    <xf numFmtId="0" fontId="9" fillId="0" borderId="0" xfId="2" applyFont="1" applyAlignment="1" applyProtection="1">
      <alignment horizontal="center"/>
      <protection locked="0"/>
    </xf>
    <xf numFmtId="165" fontId="13" fillId="0" borderId="0" xfId="1" applyNumberFormat="1" applyFont="1" applyProtection="1">
      <protection locked="0"/>
    </xf>
    <xf numFmtId="0" fontId="13" fillId="0" borderId="0" xfId="4" applyFont="1" applyAlignment="1" applyProtection="1">
      <alignment horizontal="left"/>
      <protection locked="0"/>
    </xf>
    <xf numFmtId="0" fontId="9" fillId="0" borderId="0" xfId="4" applyFont="1" applyAlignment="1" applyProtection="1">
      <alignment horizontal="left"/>
      <protection locked="0"/>
    </xf>
    <xf numFmtId="0" fontId="8" fillId="0" borderId="0" xfId="4" applyFont="1" applyAlignment="1" applyProtection="1">
      <alignment horizontal="center" vertical="center" wrapText="1"/>
      <protection locked="0"/>
    </xf>
    <xf numFmtId="0" fontId="8" fillId="0" borderId="0" xfId="4" applyFont="1" applyProtection="1">
      <protection locked="0"/>
    </xf>
    <xf numFmtId="165" fontId="12" fillId="0" borderId="4" xfId="1" applyNumberFormat="1" applyFont="1" applyBorder="1" applyAlignment="1" applyProtection="1">
      <alignment vertical="center"/>
    </xf>
    <xf numFmtId="165" fontId="9" fillId="0" borderId="4" xfId="1" applyNumberFormat="1" applyFont="1" applyBorder="1" applyAlignment="1" applyProtection="1">
      <alignment vertical="center"/>
    </xf>
    <xf numFmtId="164" fontId="9" fillId="0" borderId="4" xfId="1" applyFont="1" applyBorder="1" applyAlignment="1" applyProtection="1">
      <alignment vertical="center"/>
    </xf>
    <xf numFmtId="165" fontId="9" fillId="0" borderId="4" xfId="1" applyNumberFormat="1" applyFont="1" applyBorder="1" applyAlignment="1" applyProtection="1">
      <alignment horizontal="center" vertical="center"/>
    </xf>
    <xf numFmtId="164" fontId="9" fillId="0" borderId="4" xfId="1" applyFont="1" applyBorder="1" applyAlignment="1" applyProtection="1">
      <alignment horizontal="center" vertical="center"/>
    </xf>
    <xf numFmtId="0" fontId="9" fillId="0" borderId="0" xfId="4" applyFont="1" applyAlignment="1" applyProtection="1">
      <alignment horizontal="center"/>
      <protection locked="0"/>
    </xf>
    <xf numFmtId="0" fontId="9" fillId="2" borderId="0" xfId="4" applyFont="1" applyFill="1" applyAlignment="1" applyProtection="1">
      <alignment horizontal="center"/>
      <protection locked="0"/>
    </xf>
    <xf numFmtId="0" fontId="9" fillId="0" borderId="0" xfId="5" applyFont="1"/>
    <xf numFmtId="165" fontId="12" fillId="0" borderId="0" xfId="1" applyNumberFormat="1" applyFont="1" applyBorder="1" applyAlignment="1" applyProtection="1">
      <alignment horizontal="center"/>
    </xf>
    <xf numFmtId="165" fontId="9" fillId="0" borderId="0" xfId="1" applyNumberFormat="1" applyFont="1" applyBorder="1" applyAlignment="1" applyProtection="1">
      <alignment horizontal="center"/>
    </xf>
    <xf numFmtId="164" fontId="9" fillId="0" borderId="0" xfId="1" applyFont="1" applyBorder="1" applyAlignment="1" applyProtection="1">
      <alignment horizontal="center"/>
    </xf>
    <xf numFmtId="1" fontId="9" fillId="3" borderId="0" xfId="4" applyNumberFormat="1" applyFont="1" applyFill="1" applyAlignment="1" applyProtection="1">
      <alignment horizontal="center" vertical="center"/>
      <protection locked="0"/>
    </xf>
    <xf numFmtId="0" fontId="12" fillId="2" borderId="4" xfId="3" applyFont="1" applyFill="1" applyBorder="1" applyAlignment="1" applyProtection="1">
      <alignment horizontal="center" vertical="center"/>
      <protection locked="0"/>
    </xf>
    <xf numFmtId="164" fontId="12" fillId="0" borderId="4" xfId="1" applyFont="1" applyBorder="1" applyAlignment="1" applyProtection="1">
      <alignment vertical="center"/>
    </xf>
    <xf numFmtId="0" fontId="12" fillId="2" borderId="4" xfId="3" applyFont="1" applyFill="1" applyBorder="1" applyAlignment="1" applyProtection="1">
      <alignment vertical="center"/>
      <protection locked="0"/>
    </xf>
    <xf numFmtId="164" fontId="9" fillId="2" borderId="4" xfId="1" applyFont="1" applyFill="1" applyBorder="1" applyAlignment="1" applyProtection="1">
      <alignment horizontal="center" vertical="center"/>
    </xf>
    <xf numFmtId="165" fontId="12" fillId="0" borderId="4" xfId="1" applyNumberFormat="1" applyFont="1" applyBorder="1" applyAlignment="1" applyProtection="1">
      <alignment horizontal="center" vertical="center"/>
    </xf>
    <xf numFmtId="0" fontId="9" fillId="2" borderId="4" xfId="3" applyFont="1" applyFill="1" applyBorder="1" applyAlignment="1" applyProtection="1">
      <alignment horizontal="center" vertical="center"/>
      <protection locked="0"/>
    </xf>
    <xf numFmtId="165" fontId="9" fillId="2" borderId="4" xfId="1" applyNumberFormat="1" applyFont="1" applyFill="1" applyBorder="1" applyAlignment="1" applyProtection="1">
      <alignment horizontal="center" vertical="center"/>
    </xf>
    <xf numFmtId="0" fontId="11" fillId="0" borderId="0" xfId="2" applyFont="1" applyAlignment="1" applyProtection="1">
      <alignment horizontal="center"/>
      <protection locked="0"/>
    </xf>
    <xf numFmtId="0" fontId="13" fillId="0" borderId="5" xfId="4" applyFont="1" applyBorder="1" applyAlignment="1" applyProtection="1">
      <alignment horizontal="center" vertical="center" wrapText="1"/>
      <protection locked="0"/>
    </xf>
    <xf numFmtId="0" fontId="13" fillId="0" borderId="6" xfId="4" applyFont="1" applyBorder="1" applyAlignment="1" applyProtection="1">
      <alignment horizontal="center" vertical="center" wrapText="1"/>
      <protection locked="0"/>
    </xf>
    <xf numFmtId="0" fontId="13" fillId="0" borderId="0" xfId="4" applyFont="1" applyProtection="1">
      <protection locked="0"/>
    </xf>
    <xf numFmtId="0" fontId="8" fillId="0" borderId="0" xfId="4" applyFont="1" applyAlignment="1" applyProtection="1">
      <alignment horizontal="center"/>
      <protection locked="0"/>
    </xf>
    <xf numFmtId="0" fontId="16" fillId="0" borderId="0" xfId="4" applyFont="1" applyProtection="1">
      <protection locked="0"/>
    </xf>
    <xf numFmtId="0" fontId="10" fillId="0" borderId="0" xfId="4" applyFont="1" applyProtection="1">
      <protection locked="0"/>
    </xf>
    <xf numFmtId="0" fontId="8" fillId="0" borderId="0" xfId="4" applyFont="1" applyAlignment="1" applyProtection="1">
      <alignment vertical="center"/>
      <protection locked="0"/>
    </xf>
    <xf numFmtId="1" fontId="17" fillId="0" borderId="0" xfId="4" applyNumberFormat="1" applyFont="1" applyProtection="1">
      <protection locked="0"/>
    </xf>
    <xf numFmtId="0" fontId="9" fillId="2" borderId="4" xfId="3" applyFont="1" applyFill="1" applyBorder="1" applyAlignment="1" applyProtection="1">
      <alignment vertical="center" wrapText="1"/>
      <protection locked="0"/>
    </xf>
    <xf numFmtId="164" fontId="9" fillId="0" borderId="4" xfId="1" applyFont="1" applyBorder="1" applyAlignment="1">
      <alignment horizontal="center" vertical="center"/>
    </xf>
    <xf numFmtId="0" fontId="9" fillId="2" borderId="4" xfId="3" applyFont="1" applyFill="1" applyBorder="1" applyAlignment="1" applyProtection="1">
      <alignment horizontal="center" vertical="center" wrapText="1"/>
      <protection locked="0"/>
    </xf>
    <xf numFmtId="0" fontId="9" fillId="2" borderId="4" xfId="3" applyFont="1" applyFill="1" applyBorder="1" applyAlignment="1" applyProtection="1">
      <alignment vertical="center"/>
      <protection locked="0"/>
    </xf>
    <xf numFmtId="0" fontId="9" fillId="2" borderId="8" xfId="4" applyFont="1" applyFill="1" applyBorder="1" applyAlignment="1" applyProtection="1">
      <alignment horizontal="center" vertical="center" wrapText="1"/>
      <protection locked="0"/>
    </xf>
    <xf numFmtId="0" fontId="9" fillId="0" borderId="4" xfId="3" applyFont="1" applyBorder="1" applyAlignment="1" applyProtection="1">
      <alignment horizontal="center" vertical="center"/>
      <protection locked="0"/>
    </xf>
    <xf numFmtId="0" fontId="12" fillId="0" borderId="4" xfId="3" applyFont="1" applyBorder="1" applyAlignment="1" applyProtection="1">
      <alignment vertical="center"/>
      <protection locked="0"/>
    </xf>
    <xf numFmtId="165" fontId="12" fillId="0" borderId="7" xfId="1" applyNumberFormat="1" applyFont="1" applyBorder="1" applyAlignment="1" applyProtection="1">
      <alignment vertical="center"/>
    </xf>
    <xf numFmtId="165" fontId="9" fillId="0" borderId="7" xfId="1" applyNumberFormat="1" applyFont="1" applyBorder="1" applyAlignment="1" applyProtection="1">
      <alignment vertical="center"/>
    </xf>
    <xf numFmtId="164" fontId="9" fillId="0" borderId="7" xfId="1" applyFont="1" applyBorder="1" applyAlignment="1" applyProtection="1">
      <alignment vertical="center"/>
    </xf>
    <xf numFmtId="164" fontId="9" fillId="2" borderId="7" xfId="1" applyFont="1" applyFill="1" applyBorder="1" applyAlignment="1" applyProtection="1">
      <alignment horizontal="center" vertical="center"/>
    </xf>
    <xf numFmtId="165" fontId="9" fillId="2" borderId="7" xfId="1" applyNumberFormat="1" applyFont="1" applyFill="1" applyBorder="1" applyAlignment="1" applyProtection="1">
      <alignment horizontal="center" vertical="center"/>
    </xf>
    <xf numFmtId="0" fontId="12" fillId="2" borderId="7" xfId="3" applyFont="1" applyFill="1" applyBorder="1" applyAlignment="1" applyProtection="1">
      <alignment vertical="center" wrapText="1"/>
      <protection locked="0"/>
    </xf>
    <xf numFmtId="164" fontId="9" fillId="0" borderId="7" xfId="1" applyFont="1" applyBorder="1" applyAlignment="1" applyProtection="1">
      <alignment horizontal="center" vertical="center"/>
    </xf>
    <xf numFmtId="165" fontId="9" fillId="0" borderId="7" xfId="1" applyNumberFormat="1" applyFont="1" applyBorder="1" applyAlignment="1" applyProtection="1">
      <alignment horizontal="center" vertical="center"/>
    </xf>
    <xf numFmtId="0" fontId="12" fillId="0" borderId="4" xfId="3" applyFont="1" applyBorder="1" applyAlignment="1" applyProtection="1">
      <alignment vertical="center" wrapText="1"/>
      <protection locked="0"/>
    </xf>
    <xf numFmtId="0" fontId="9" fillId="0" borderId="7" xfId="4" applyFont="1" applyBorder="1" applyAlignment="1" applyProtection="1">
      <alignment horizontal="center" vertical="center"/>
      <protection locked="0"/>
    </xf>
    <xf numFmtId="0" fontId="9" fillId="2" borderId="7" xfId="3" applyFont="1" applyFill="1" applyBorder="1" applyAlignment="1" applyProtection="1">
      <alignment horizontal="center" vertical="center" wrapText="1"/>
      <protection locked="0"/>
    </xf>
    <xf numFmtId="164" fontId="12" fillId="0" borderId="7" xfId="1" applyFont="1" applyBorder="1" applyAlignment="1" applyProtection="1">
      <alignment vertical="center"/>
    </xf>
    <xf numFmtId="167" fontId="9" fillId="0" borderId="7" xfId="4" applyNumberFormat="1" applyFont="1" applyBorder="1" applyAlignment="1">
      <alignment horizontal="center" vertical="center"/>
    </xf>
    <xf numFmtId="0" fontId="9" fillId="0" borderId="4" xfId="4" applyFont="1" applyBorder="1" applyAlignment="1" applyProtection="1">
      <alignment horizontal="center" vertical="center"/>
      <protection locked="0"/>
    </xf>
    <xf numFmtId="164" fontId="12" fillId="0" borderId="4" xfId="1" applyFont="1" applyBorder="1" applyAlignment="1" applyProtection="1">
      <alignment horizontal="center" vertical="center"/>
    </xf>
    <xf numFmtId="165" fontId="12" fillId="0" borderId="8" xfId="1" applyNumberFormat="1" applyFont="1" applyBorder="1" applyAlignment="1" applyProtection="1">
      <alignment vertical="center"/>
    </xf>
    <xf numFmtId="0" fontId="14" fillId="0" borderId="5" xfId="4" applyFont="1" applyBorder="1" applyAlignment="1" applyProtection="1">
      <alignment horizontal="center" vertical="center"/>
      <protection locked="0"/>
    </xf>
    <xf numFmtId="0" fontId="14" fillId="0" borderId="6" xfId="4" applyFont="1" applyBorder="1" applyAlignment="1" applyProtection="1">
      <alignment horizontal="center" vertical="center"/>
      <protection locked="0"/>
    </xf>
    <xf numFmtId="0" fontId="15" fillId="0" borderId="6" xfId="4" applyFont="1" applyBorder="1" applyAlignment="1" applyProtection="1">
      <alignment horizontal="right" vertical="center"/>
      <protection locked="0"/>
    </xf>
    <xf numFmtId="165" fontId="14" fillId="2" borderId="6" xfId="1" applyNumberFormat="1" applyFont="1" applyFill="1" applyBorder="1" applyAlignment="1" applyProtection="1">
      <alignment vertical="center"/>
    </xf>
    <xf numFmtId="164" fontId="14" fillId="2" borderId="6" xfId="1" applyFont="1" applyFill="1" applyBorder="1" applyAlignment="1" applyProtection="1">
      <alignment vertical="center"/>
    </xf>
    <xf numFmtId="167" fontId="14" fillId="0" borderId="6" xfId="4" applyNumberFormat="1" applyFont="1" applyBorder="1" applyAlignment="1">
      <alignment horizontal="center" vertical="center"/>
    </xf>
    <xf numFmtId="0" fontId="11" fillId="0" borderId="0" xfId="4" applyFont="1" applyAlignment="1" applyProtection="1">
      <alignment vertical="center"/>
      <protection locked="0"/>
    </xf>
    <xf numFmtId="165" fontId="12" fillId="0" borderId="7" xfId="1" applyNumberFormat="1" applyFont="1" applyBorder="1" applyAlignment="1" applyProtection="1">
      <alignment horizontal="center" vertical="center"/>
    </xf>
    <xf numFmtId="165" fontId="9" fillId="0" borderId="8" xfId="1" applyNumberFormat="1" applyFont="1" applyBorder="1" applyAlignment="1" applyProtection="1">
      <alignment horizontal="center" vertical="center"/>
    </xf>
    <xf numFmtId="0" fontId="12" fillId="2" borderId="4" xfId="3" applyFont="1" applyFill="1" applyBorder="1" applyAlignment="1" applyProtection="1">
      <alignment horizontal="center" vertical="center" wrapText="1"/>
      <protection locked="0"/>
    </xf>
    <xf numFmtId="0" fontId="9" fillId="0" borderId="4" xfId="5" applyFont="1" applyBorder="1"/>
    <xf numFmtId="0" fontId="9" fillId="2" borderId="8" xfId="4" applyFont="1" applyFill="1" applyBorder="1" applyAlignment="1" applyProtection="1">
      <alignment horizontal="center" vertical="center"/>
      <protection locked="0"/>
    </xf>
    <xf numFmtId="0" fontId="9" fillId="0" borderId="8" xfId="5" applyFont="1" applyBorder="1" applyAlignment="1">
      <alignment vertical="center"/>
    </xf>
    <xf numFmtId="165" fontId="12" fillId="0" borderId="8" xfId="1" applyNumberFormat="1" applyFont="1" applyBorder="1" applyAlignment="1" applyProtection="1">
      <alignment horizontal="center" vertical="center"/>
    </xf>
    <xf numFmtId="164" fontId="9" fillId="0" borderId="8" xfId="1" applyFont="1" applyBorder="1" applyAlignment="1" applyProtection="1">
      <alignment horizontal="center" vertical="center"/>
    </xf>
    <xf numFmtId="0" fontId="8" fillId="0" borderId="4" xfId="4" applyFont="1" applyBorder="1" applyProtection="1">
      <protection locked="0"/>
    </xf>
    <xf numFmtId="0" fontId="9" fillId="2" borderId="4" xfId="4" applyFont="1" applyFill="1" applyBorder="1" applyAlignment="1" applyProtection="1">
      <alignment horizontal="center"/>
      <protection locked="0"/>
    </xf>
    <xf numFmtId="165" fontId="12" fillId="0" borderId="4" xfId="1" applyNumberFormat="1" applyFont="1" applyBorder="1" applyAlignment="1" applyProtection="1">
      <alignment horizontal="center"/>
    </xf>
    <xf numFmtId="165" fontId="9" fillId="0" borderId="4" xfId="1" applyNumberFormat="1" applyFont="1" applyBorder="1" applyAlignment="1" applyProtection="1">
      <alignment horizontal="center"/>
    </xf>
    <xf numFmtId="164" fontId="9" fillId="0" borderId="4" xfId="1" applyFont="1" applyBorder="1" applyAlignment="1" applyProtection="1">
      <alignment horizontal="center"/>
    </xf>
    <xf numFmtId="164" fontId="12" fillId="0" borderId="8" xfId="1" applyFont="1" applyBorder="1" applyAlignment="1" applyProtection="1">
      <alignment horizontal="center" vertical="center"/>
    </xf>
    <xf numFmtId="164" fontId="12" fillId="0" borderId="4" xfId="1" applyFont="1" applyBorder="1" applyAlignment="1" applyProtection="1">
      <alignment horizontal="center"/>
    </xf>
    <xf numFmtId="167" fontId="9" fillId="0" borderId="4" xfId="4" applyNumberFormat="1" applyFont="1" applyBorder="1" applyAlignment="1">
      <alignment horizontal="center" vertical="center"/>
    </xf>
    <xf numFmtId="0" fontId="18" fillId="4" borderId="4" xfId="30" applyFont="1" applyFill="1" applyBorder="1" applyAlignment="1">
      <alignment horizontal="center" vertical="center" wrapText="1"/>
    </xf>
    <xf numFmtId="171" fontId="11" fillId="0" borderId="0" xfId="4" applyNumberFormat="1" applyFont="1" applyAlignment="1" applyProtection="1">
      <alignment vertical="center"/>
      <protection locked="0"/>
    </xf>
    <xf numFmtId="164" fontId="12" fillId="0" borderId="7" xfId="1" applyFont="1" applyBorder="1" applyAlignment="1" applyProtection="1">
      <alignment horizontal="center" vertical="center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165" fontId="8" fillId="0" borderId="4" xfId="4" applyNumberFormat="1" applyFont="1" applyBorder="1" applyAlignment="1" applyProtection="1">
      <alignment vertical="center"/>
      <protection locked="0"/>
    </xf>
    <xf numFmtId="171" fontId="8" fillId="0" borderId="4" xfId="4" applyNumberFormat="1" applyFont="1" applyBorder="1" applyAlignment="1" applyProtection="1">
      <alignment vertical="center"/>
      <protection locked="0"/>
    </xf>
    <xf numFmtId="164" fontId="14" fillId="2" borderId="10" xfId="1" applyFont="1" applyFill="1" applyBorder="1" applyAlignment="1" applyProtection="1">
      <alignment vertical="center"/>
    </xf>
    <xf numFmtId="166" fontId="20" fillId="0" borderId="9" xfId="4" applyNumberFormat="1" applyFont="1" applyBorder="1" applyAlignment="1" applyProtection="1">
      <alignment vertical="center"/>
      <protection locked="0"/>
    </xf>
    <xf numFmtId="171" fontId="8" fillId="0" borderId="0" xfId="4" applyNumberFormat="1" applyFont="1" applyAlignment="1" applyProtection="1">
      <alignment vertical="center"/>
      <protection locked="0"/>
    </xf>
    <xf numFmtId="170" fontId="9" fillId="0" borderId="4" xfId="1" applyNumberFormat="1" applyFont="1" applyBorder="1" applyAlignment="1" applyProtection="1">
      <alignment horizontal="center" vertical="center"/>
    </xf>
    <xf numFmtId="170" fontId="12" fillId="0" borderId="4" xfId="1" applyNumberFormat="1" applyFont="1" applyBorder="1" applyAlignment="1" applyProtection="1">
      <alignment horizontal="center" vertical="center"/>
    </xf>
    <xf numFmtId="165" fontId="12" fillId="2" borderId="4" xfId="1" applyNumberFormat="1" applyFont="1" applyFill="1" applyBorder="1" applyAlignment="1" applyProtection="1">
      <alignment vertical="center"/>
    </xf>
    <xf numFmtId="164" fontId="12" fillId="2" borderId="4" xfId="1" applyFont="1" applyFill="1" applyBorder="1" applyAlignment="1" applyProtection="1">
      <alignment vertical="center"/>
    </xf>
    <xf numFmtId="167" fontId="9" fillId="2" borderId="7" xfId="4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 applyProtection="1">
      <alignment vertical="center"/>
    </xf>
    <xf numFmtId="164" fontId="9" fillId="2" borderId="4" xfId="1" applyFont="1" applyFill="1" applyBorder="1" applyAlignment="1" applyProtection="1">
      <alignment vertical="center"/>
    </xf>
    <xf numFmtId="0" fontId="8" fillId="0" borderId="0" xfId="2" applyFont="1" applyAlignment="1" applyProtection="1">
      <alignment horizontal="left"/>
      <protection locked="0"/>
    </xf>
    <xf numFmtId="0" fontId="18" fillId="0" borderId="0" xfId="0" applyFont="1" applyAlignment="1">
      <alignment horizontal="left" vertical="center"/>
    </xf>
    <xf numFmtId="0" fontId="11" fillId="0" borderId="0" xfId="2" applyFont="1" applyAlignment="1" applyProtection="1">
      <alignment horizontal="center"/>
      <protection locked="0"/>
    </xf>
    <xf numFmtId="0" fontId="11" fillId="0" borderId="0" xfId="4" applyFont="1" applyAlignment="1" applyProtection="1">
      <alignment horizontal="center" wrapText="1"/>
      <protection locked="0"/>
    </xf>
    <xf numFmtId="0" fontId="9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9" fillId="0" borderId="8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165" fontId="12" fillId="0" borderId="8" xfId="1" applyNumberFormat="1" applyFont="1" applyBorder="1" applyAlignment="1" applyProtection="1">
      <alignment horizontal="center" vertical="center" wrapText="1"/>
      <protection locked="0"/>
    </xf>
    <xf numFmtId="165" fontId="12" fillId="0" borderId="1" xfId="1" applyNumberFormat="1" applyFont="1" applyBorder="1" applyAlignment="1" applyProtection="1">
      <alignment horizontal="center" vertical="center" wrapText="1"/>
      <protection locked="0"/>
    </xf>
    <xf numFmtId="165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4" applyFont="1" applyFill="1" applyBorder="1" applyAlignment="1" applyProtection="1">
      <alignment horizontal="center" vertical="center" wrapText="1"/>
      <protection locked="0"/>
    </xf>
    <xf numFmtId="0" fontId="9" fillId="2" borderId="3" xfId="4" applyFont="1" applyFill="1" applyBorder="1" applyAlignment="1" applyProtection="1">
      <alignment horizontal="center" vertical="center" wrapText="1"/>
      <protection locked="0"/>
    </xf>
    <xf numFmtId="164" fontId="9" fillId="2" borderId="8" xfId="1" applyFont="1" applyFill="1" applyBorder="1" applyAlignment="1" applyProtection="1">
      <alignment horizontal="center" vertical="center" wrapText="1"/>
      <protection locked="0"/>
    </xf>
    <xf numFmtId="164" fontId="9" fillId="2" borderId="1" xfId="1" applyFont="1" applyFill="1" applyBorder="1" applyAlignment="1" applyProtection="1">
      <alignment horizontal="center" vertical="center" wrapText="1"/>
      <protection locked="0"/>
    </xf>
    <xf numFmtId="164" fontId="9" fillId="0" borderId="4" xfId="1" applyFont="1" applyBorder="1" applyAlignment="1" applyProtection="1">
      <alignment horizontal="center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0" fontId="18" fillId="4" borderId="4" xfId="30" applyFont="1" applyFill="1" applyBorder="1" applyAlignment="1">
      <alignment horizontal="center" vertical="center" wrapText="1"/>
    </xf>
  </cellXfs>
  <cellStyles count="38">
    <cellStyle name="Comma 2" xfId="6" xr:uid="{1DE785D2-1264-4724-9CC4-8C9CFE5DECCE}"/>
    <cellStyle name="Comma 3" xfId="7" xr:uid="{4B20599D-F7AE-491C-B6B3-86BA38A98D83}"/>
    <cellStyle name="Comma 4" xfId="8" xr:uid="{31E0DED0-8E00-4BCC-9687-96C7DC131856}"/>
    <cellStyle name="Comma 5" xfId="9" xr:uid="{A2835C7E-AF83-4BFB-813A-F4735AD5807B}"/>
    <cellStyle name="Comma 6" xfId="10" xr:uid="{331DA60D-E9B4-4F32-ACD3-022234DA600C}"/>
    <cellStyle name="Currency 2" xfId="11" xr:uid="{9A99A00B-3E94-4A5C-9A47-B250C9C4E95B}"/>
    <cellStyle name="Įprastas" xfId="0" builtinId="0"/>
    <cellStyle name="Įprastas 2" xfId="12" xr:uid="{DD722ED0-AF12-4A4B-B644-2E404AE3792D}"/>
    <cellStyle name="Įprastas 3" xfId="13" xr:uid="{D0439DDF-9308-494A-B065-EC85781AEE80}"/>
    <cellStyle name="Įprastas 4" xfId="27" xr:uid="{439D2178-172C-4792-96D4-B0F02242C70F}"/>
    <cellStyle name="Įprastas 5" xfId="29" xr:uid="{787E5093-9580-47FB-BDCD-1E296CCFE660}"/>
    <cellStyle name="Įprastas 6" xfId="30" xr:uid="{C21BC118-5B12-4934-B277-F988C083E0A0}"/>
    <cellStyle name="Kablelis" xfId="1" builtinId="3"/>
    <cellStyle name="Kablelis 2" xfId="14" xr:uid="{936AC81F-3372-4AB2-BE02-E51390391ADE}"/>
    <cellStyle name="Kablelis 3" xfId="15" xr:uid="{952DD41E-A1B5-4289-A1BB-5FE642741FFA}"/>
    <cellStyle name="Kablelis 4" xfId="28" xr:uid="{0E2D4DC2-6D7A-46B9-9125-F8DB8B815661}"/>
    <cellStyle name="Normal 2" xfId="16" xr:uid="{4822E347-904F-497C-9A05-1AF9A0B5E5B2}"/>
    <cellStyle name="Normal 3" xfId="17" xr:uid="{6FB96945-8BF1-4AF5-8697-074ED6AD898C}"/>
    <cellStyle name="Normal 3 2" xfId="18" xr:uid="{682DCB7F-A417-4C6A-B29A-83183523190B}"/>
    <cellStyle name="Normal 3 2 2" xfId="19" xr:uid="{EF851163-9AD0-46E5-B76A-690FF7CF6EA7}"/>
    <cellStyle name="Normal 3 2 2 2" xfId="20" xr:uid="{D8A34372-0463-43CA-B989-9FE7C9740EDA}"/>
    <cellStyle name="Normal 3 2 2 2 2" xfId="21" xr:uid="{C002C2CE-D565-4488-880C-BAE5B806D21F}"/>
    <cellStyle name="Normal 3 2 2 2 2 2" xfId="5" xr:uid="{00000000-0005-0000-0000-000002000000}"/>
    <cellStyle name="Normal 3 2 2 2 2 2 2" xfId="35" xr:uid="{00F4071B-4A30-4295-ABC4-425BA7C37E4E}"/>
    <cellStyle name="Normal 3 2 2 2 2 3" xfId="36" xr:uid="{669AFA8E-AFB7-4947-BA3B-8B8AB408CF6B}"/>
    <cellStyle name="Normal 3 2 2 2 2 4" xfId="37" xr:uid="{4A99CC1D-499D-42C4-8359-4A3163E513E0}"/>
    <cellStyle name="Normal 3 2 2 2 2 5" xfId="34" xr:uid="{871C1D3F-CD1B-4093-B385-DC1F29D68D9C}"/>
    <cellStyle name="Normal 3 2 2 2 3" xfId="33" xr:uid="{8732C1F5-6CB2-4FFD-AF03-CF8BC62FFACA}"/>
    <cellStyle name="Normal 3 2 2 3" xfId="32" xr:uid="{A85C8D27-82CD-4E45-86B9-D96F84943BC7}"/>
    <cellStyle name="Normal 3 2 3" xfId="31" xr:uid="{E88E8E70-767B-4CD2-AA09-A0C926AAAECD}"/>
    <cellStyle name="Normal 3 3" xfId="22" xr:uid="{C6F55306-5099-4462-9CDF-EF04FA3128DE}"/>
    <cellStyle name="Normal 4" xfId="23" xr:uid="{73716479-1362-4C16-A2E0-D91114AB2D1A}"/>
    <cellStyle name="Normal 5" xfId="24" xr:uid="{8BF390DB-6791-4475-8FCC-B5E0F2C959AB}"/>
    <cellStyle name="Normal_Sheet1" xfId="25" xr:uid="{08F36E0E-4C15-42B0-9FA3-B451699D0E42}"/>
    <cellStyle name="Paprastas_AtrankmamografpatikrosPrevprogr_ataskaita" xfId="4" xr:uid="{00000000-0005-0000-0000-000003000000}"/>
    <cellStyle name="Paprastas_gimdos-kaklelio_ataskaita" xfId="2" xr:uid="{00000000-0005-0000-0000-000004000000}"/>
    <cellStyle name="Paprastas_PARAISKA_skatinamuju_pasl_2007-k" xfId="3" xr:uid="{00000000-0005-0000-0000-000005000000}"/>
    <cellStyle name="Percent 2" xfId="26" xr:uid="{6741EFCE-0432-4B45-A70A-8A2AA1385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9"/>
  <sheetViews>
    <sheetView tabSelected="1" topLeftCell="B1" zoomScale="90" zoomScaleNormal="90" workbookViewId="0">
      <pane xSplit="3" ySplit="18" topLeftCell="E19" activePane="bottomRight" state="frozen"/>
      <selection activeCell="B1" sqref="B1"/>
      <selection pane="topRight" activeCell="E1" sqref="E1"/>
      <selection pane="bottomLeft" activeCell="B19" sqref="B19"/>
      <selection pane="bottomRight" activeCell="E28" sqref="E28"/>
    </sheetView>
  </sheetViews>
  <sheetFormatPr defaultColWidth="9.140625" defaultRowHeight="12.75" x14ac:dyDescent="0.2"/>
  <cols>
    <col min="1" max="1" width="4.28515625" style="8" hidden="1" customWidth="1"/>
    <col min="2" max="2" width="4.28515625" style="32" customWidth="1"/>
    <col min="3" max="3" width="18" style="32" customWidth="1"/>
    <col min="4" max="4" width="62.140625" style="8" customWidth="1"/>
    <col min="5" max="5" width="24.42578125" style="8" customWidth="1"/>
    <col min="6" max="6" width="13.5703125" style="8" customWidth="1"/>
    <col min="7" max="7" width="13" style="8" customWidth="1"/>
    <col min="8" max="8" width="15.85546875" style="8" customWidth="1"/>
    <col min="9" max="9" width="13.5703125" style="8" customWidth="1"/>
    <col min="10" max="10" width="11.42578125" style="8" customWidth="1"/>
    <col min="11" max="11" width="15.85546875" style="8" bestFit="1" customWidth="1"/>
    <col min="12" max="12" width="16.7109375" style="8" customWidth="1"/>
    <col min="13" max="13" width="13.140625" style="32" bestFit="1" customWidth="1"/>
    <col min="14" max="14" width="16.28515625" style="32" bestFit="1" customWidth="1"/>
    <col min="15" max="16" width="16.28515625" style="32" customWidth="1"/>
    <col min="17" max="17" width="16.85546875" style="32" customWidth="1"/>
    <col min="18" max="18" width="14.5703125" style="32" customWidth="1"/>
    <col min="19" max="19" width="18" style="32" customWidth="1"/>
    <col min="20" max="20" width="17.7109375" style="8" bestFit="1" customWidth="1"/>
    <col min="21" max="21" width="14.7109375" style="8" bestFit="1" customWidth="1"/>
    <col min="22" max="22" width="16.5703125" style="8" customWidth="1"/>
    <col min="23" max="23" width="18.28515625" style="8" bestFit="1" customWidth="1"/>
    <col min="24" max="24" width="9.140625" style="8"/>
    <col min="25" max="25" width="11.42578125" style="8" bestFit="1" customWidth="1"/>
    <col min="26" max="16384" width="9.140625" style="8"/>
  </cols>
  <sheetData>
    <row r="1" spans="2:22" ht="15.75" x14ac:dyDescent="0.25">
      <c r="Q1" s="8"/>
      <c r="R1" s="6" t="s">
        <v>0</v>
      </c>
    </row>
    <row r="2" spans="2:22" ht="15.75" x14ac:dyDescent="0.25">
      <c r="Q2" s="8"/>
      <c r="R2" s="6" t="s">
        <v>1</v>
      </c>
    </row>
    <row r="3" spans="2:22" ht="15.75" x14ac:dyDescent="0.25">
      <c r="Q3" s="8"/>
      <c r="R3" s="6" t="s">
        <v>2</v>
      </c>
    </row>
    <row r="4" spans="2:22" ht="15.75" x14ac:dyDescent="0.25">
      <c r="Q4" s="8"/>
      <c r="R4" s="6" t="s">
        <v>3</v>
      </c>
    </row>
    <row r="5" spans="2:22" ht="15.75" x14ac:dyDescent="0.25">
      <c r="Q5" s="8"/>
      <c r="R5" s="1" t="s">
        <v>64</v>
      </c>
    </row>
    <row r="6" spans="2:22" ht="15.75" x14ac:dyDescent="0.25">
      <c r="Q6" s="8"/>
      <c r="R6" s="1" t="s">
        <v>65</v>
      </c>
    </row>
    <row r="7" spans="2:22" ht="15.75" x14ac:dyDescent="0.25">
      <c r="Q7" s="8"/>
      <c r="R7" s="1" t="s">
        <v>103</v>
      </c>
    </row>
    <row r="8" spans="2:22" ht="18.75" x14ac:dyDescent="0.3">
      <c r="B8" s="101" t="s">
        <v>110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2:22" ht="4.5" customHeight="1" x14ac:dyDescent="0.3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2:22" s="33" customFormat="1" ht="18.75" x14ac:dyDescent="0.3">
      <c r="B10" s="102" t="s">
        <v>55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  <row r="11" spans="2:22" s="34" customFormat="1" ht="18.75" x14ac:dyDescent="0.3">
      <c r="B11" s="103" t="s">
        <v>108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</row>
    <row r="12" spans="2:22" s="34" customFormat="1" ht="24.75" customHeight="1" x14ac:dyDescent="0.3">
      <c r="B12" s="3"/>
      <c r="C12" s="3"/>
      <c r="D12" s="3" t="s">
        <v>111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2:22" s="34" customFormat="1" ht="15" customHeight="1" x14ac:dyDescent="0.3">
      <c r="B13" s="104" t="s">
        <v>4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spans="2:22" s="7" customFormat="1" ht="55.5" customHeight="1" x14ac:dyDescent="0.2">
      <c r="B14" s="105" t="s">
        <v>5</v>
      </c>
      <c r="C14" s="105" t="s">
        <v>6</v>
      </c>
      <c r="D14" s="105" t="s">
        <v>7</v>
      </c>
      <c r="E14" s="107" t="s">
        <v>105</v>
      </c>
      <c r="F14" s="109" t="s">
        <v>8</v>
      </c>
      <c r="G14" s="111" t="s">
        <v>9</v>
      </c>
      <c r="H14" s="112"/>
      <c r="I14" s="113" t="s">
        <v>56</v>
      </c>
      <c r="J14" s="111" t="s">
        <v>73</v>
      </c>
      <c r="K14" s="112"/>
      <c r="L14" s="113" t="s">
        <v>68</v>
      </c>
      <c r="M14" s="111" t="s">
        <v>57</v>
      </c>
      <c r="N14" s="112"/>
      <c r="O14" s="117" t="s">
        <v>94</v>
      </c>
      <c r="P14" s="117"/>
      <c r="Q14" s="113" t="s">
        <v>96</v>
      </c>
      <c r="R14" s="111" t="s">
        <v>58</v>
      </c>
      <c r="S14" s="112"/>
      <c r="T14" s="116" t="s">
        <v>102</v>
      </c>
      <c r="U14" s="116"/>
      <c r="V14" s="115" t="s">
        <v>101</v>
      </c>
    </row>
    <row r="15" spans="2:22" s="7" customFormat="1" ht="15.75" x14ac:dyDescent="0.2">
      <c r="B15" s="106"/>
      <c r="C15" s="106"/>
      <c r="D15" s="106"/>
      <c r="E15" s="108"/>
      <c r="F15" s="110"/>
      <c r="G15" s="111">
        <v>3902</v>
      </c>
      <c r="H15" s="112"/>
      <c r="I15" s="114"/>
      <c r="J15" s="111">
        <v>3903</v>
      </c>
      <c r="K15" s="112"/>
      <c r="L15" s="114"/>
      <c r="M15" s="111">
        <v>1960</v>
      </c>
      <c r="N15" s="112"/>
      <c r="O15" s="117" t="s">
        <v>95</v>
      </c>
      <c r="P15" s="117"/>
      <c r="Q15" s="114"/>
      <c r="R15" s="111" t="s">
        <v>59</v>
      </c>
      <c r="S15" s="112"/>
      <c r="T15" s="116" t="s">
        <v>100</v>
      </c>
      <c r="U15" s="116"/>
      <c r="V15" s="115"/>
    </row>
    <row r="16" spans="2:22" ht="21" customHeight="1" thickBot="1" x14ac:dyDescent="0.25">
      <c r="B16" s="106"/>
      <c r="C16" s="106"/>
      <c r="D16" s="106"/>
      <c r="E16" s="108"/>
      <c r="F16" s="110"/>
      <c r="G16" s="41" t="s">
        <v>10</v>
      </c>
      <c r="H16" s="41" t="s">
        <v>11</v>
      </c>
      <c r="I16" s="114"/>
      <c r="J16" s="41" t="s">
        <v>10</v>
      </c>
      <c r="K16" s="41" t="s">
        <v>11</v>
      </c>
      <c r="L16" s="114"/>
      <c r="M16" s="41" t="s">
        <v>10</v>
      </c>
      <c r="N16" s="41" t="s">
        <v>11</v>
      </c>
      <c r="O16" s="83" t="s">
        <v>12</v>
      </c>
      <c r="P16" s="83" t="s">
        <v>11</v>
      </c>
      <c r="Q16" s="114"/>
      <c r="R16" s="41" t="s">
        <v>10</v>
      </c>
      <c r="S16" s="41" t="s">
        <v>11</v>
      </c>
      <c r="T16" s="86" t="s">
        <v>10</v>
      </c>
      <c r="U16" s="86" t="s">
        <v>11</v>
      </c>
      <c r="V16" s="115"/>
    </row>
    <row r="17" spans="2:25" s="31" customFormat="1" ht="15.75" thickBot="1" x14ac:dyDescent="0.3">
      <c r="B17" s="29">
        <v>1</v>
      </c>
      <c r="C17" s="30">
        <v>2</v>
      </c>
      <c r="D17" s="30">
        <v>3</v>
      </c>
      <c r="E17" s="30">
        <v>4</v>
      </c>
      <c r="F17" s="30">
        <v>5</v>
      </c>
      <c r="G17" s="30">
        <v>6</v>
      </c>
      <c r="H17" s="30">
        <v>7</v>
      </c>
      <c r="I17" s="30">
        <v>8</v>
      </c>
      <c r="J17" s="30">
        <v>9</v>
      </c>
      <c r="K17" s="30">
        <v>10</v>
      </c>
      <c r="L17" s="30">
        <v>11</v>
      </c>
      <c r="M17" s="30">
        <v>12</v>
      </c>
      <c r="N17" s="30">
        <v>13</v>
      </c>
      <c r="O17" s="30">
        <v>14</v>
      </c>
      <c r="P17" s="30">
        <v>15</v>
      </c>
      <c r="Q17" s="30">
        <v>16</v>
      </c>
      <c r="R17" s="30">
        <v>17</v>
      </c>
      <c r="S17" s="30">
        <v>18</v>
      </c>
      <c r="T17" s="30">
        <v>19</v>
      </c>
      <c r="U17" s="30">
        <v>20</v>
      </c>
      <c r="V17" s="30">
        <v>21</v>
      </c>
    </row>
    <row r="18" spans="2:25" s="66" customFormat="1" ht="19.5" thickBot="1" x14ac:dyDescent="0.25">
      <c r="B18" s="60"/>
      <c r="C18" s="61"/>
      <c r="D18" s="62" t="s">
        <v>13</v>
      </c>
      <c r="E18" s="63">
        <f>+SUM(E19:E93)</f>
        <v>90886</v>
      </c>
      <c r="F18" s="63">
        <f>+SUM(F19:F93)</f>
        <v>22732</v>
      </c>
      <c r="G18" s="63">
        <f>+SUM(G19:G93)</f>
        <v>29565</v>
      </c>
      <c r="H18" s="64">
        <f>+SUM(H19:H93)</f>
        <v>94903.649999999951</v>
      </c>
      <c r="I18" s="65">
        <f>+ROUND(G18/F18*100,1)</f>
        <v>130.1</v>
      </c>
      <c r="J18" s="63">
        <f>+SUM(J19:J93)</f>
        <v>13969</v>
      </c>
      <c r="K18" s="64">
        <f>+SUM(K19:K93)</f>
        <v>72638.800000000032</v>
      </c>
      <c r="L18" s="65">
        <f>+ROUND(J18/F18*100,1)</f>
        <v>61.5</v>
      </c>
      <c r="M18" s="63">
        <f>+SUM(M19:M93)</f>
        <v>14351</v>
      </c>
      <c r="N18" s="64">
        <f>+SUM(N19:N93)</f>
        <v>282427.68</v>
      </c>
      <c r="O18" s="63">
        <f>+SUM(O19:O93)</f>
        <v>458</v>
      </c>
      <c r="P18" s="64">
        <f>+SUM(P19:P93)</f>
        <v>9013.44</v>
      </c>
      <c r="Q18" s="65">
        <f>ROUND((M18+O18)/F18*100,10)</f>
        <v>65.146049621700001</v>
      </c>
      <c r="R18" s="63">
        <f>+SUM(R19:R93)</f>
        <v>14338</v>
      </c>
      <c r="S18" s="64">
        <f>+SUM(S19:S93)</f>
        <v>261811.87999999998</v>
      </c>
      <c r="T18" s="63">
        <f>+SUM(T19:T93)</f>
        <v>457</v>
      </c>
      <c r="U18" s="89">
        <f>+SUM(U19:U93)</f>
        <v>8344.82</v>
      </c>
      <c r="V18" s="90">
        <f>+(R18+T18)/F18*100</f>
        <v>65.084462431814188</v>
      </c>
      <c r="W18" s="84"/>
      <c r="Y18" s="84"/>
    </row>
    <row r="19" spans="2:25" s="35" customFormat="1" ht="15.75" x14ac:dyDescent="0.2">
      <c r="B19" s="53">
        <v>1</v>
      </c>
      <c r="C19" s="54">
        <v>111</v>
      </c>
      <c r="D19" s="49" t="s">
        <v>14</v>
      </c>
      <c r="E19" s="44">
        <v>9094</v>
      </c>
      <c r="F19" s="9">
        <f>ROUND((E19/2/4*2),0)</f>
        <v>2274</v>
      </c>
      <c r="G19" s="44">
        <v>3166</v>
      </c>
      <c r="H19" s="55">
        <v>10162.86</v>
      </c>
      <c r="I19" s="56">
        <f>+ROUND(G19/F19*100,1)</f>
        <v>139.19999999999999</v>
      </c>
      <c r="J19" s="45">
        <v>1213</v>
      </c>
      <c r="K19" s="46">
        <v>6307.6</v>
      </c>
      <c r="L19" s="56">
        <f>+ROUND(J19/F19*100,1)</f>
        <v>53.3</v>
      </c>
      <c r="M19" s="51" t="s">
        <v>15</v>
      </c>
      <c r="N19" s="50" t="s">
        <v>15</v>
      </c>
      <c r="O19" s="51" t="s">
        <v>15</v>
      </c>
      <c r="P19" s="50" t="s">
        <v>15</v>
      </c>
      <c r="Q19" s="51" t="s">
        <v>15</v>
      </c>
      <c r="R19" s="50" t="s">
        <v>15</v>
      </c>
      <c r="S19" s="51" t="s">
        <v>15</v>
      </c>
      <c r="T19" s="50" t="s">
        <v>15</v>
      </c>
      <c r="U19" s="51" t="s">
        <v>15</v>
      </c>
      <c r="V19" s="50" t="s">
        <v>15</v>
      </c>
      <c r="Y19" s="91"/>
    </row>
    <row r="20" spans="2:25" s="35" customFormat="1" ht="15.75" x14ac:dyDescent="0.2">
      <c r="B20" s="57">
        <v>2</v>
      </c>
      <c r="C20" s="39">
        <v>112</v>
      </c>
      <c r="D20" s="2" t="s">
        <v>16</v>
      </c>
      <c r="E20" s="9">
        <v>4530</v>
      </c>
      <c r="F20" s="9">
        <f t="shared" ref="F20:F34" si="0">ROUND((E20/2/4*2),0)</f>
        <v>1133</v>
      </c>
      <c r="G20" s="9">
        <v>1967</v>
      </c>
      <c r="H20" s="22">
        <v>6314.07</v>
      </c>
      <c r="I20" s="56">
        <f t="shared" ref="I20:I85" si="1">+ROUND(G20/F20*100,1)</f>
        <v>173.6</v>
      </c>
      <c r="J20" s="10">
        <v>626</v>
      </c>
      <c r="K20" s="11">
        <v>3255.2000000000003</v>
      </c>
      <c r="L20" s="56">
        <f t="shared" ref="L20:L85" si="2">+ROUND(J20/F20*100,1)</f>
        <v>55.3</v>
      </c>
      <c r="M20" s="12" t="s">
        <v>15</v>
      </c>
      <c r="N20" s="13" t="s">
        <v>15</v>
      </c>
      <c r="O20" s="51" t="s">
        <v>15</v>
      </c>
      <c r="P20" s="50" t="s">
        <v>15</v>
      </c>
      <c r="Q20" s="12" t="s">
        <v>15</v>
      </c>
      <c r="R20" s="13" t="s">
        <v>15</v>
      </c>
      <c r="S20" s="12" t="s">
        <v>15</v>
      </c>
      <c r="T20" s="50" t="s">
        <v>15</v>
      </c>
      <c r="U20" s="51" t="s">
        <v>15</v>
      </c>
      <c r="V20" s="50" t="s">
        <v>15</v>
      </c>
      <c r="Y20" s="91"/>
    </row>
    <row r="21" spans="2:25" s="35" customFormat="1" ht="15.75" x14ac:dyDescent="0.2">
      <c r="B21" s="57">
        <v>3</v>
      </c>
      <c r="C21" s="39">
        <v>116</v>
      </c>
      <c r="D21" s="52" t="s">
        <v>24</v>
      </c>
      <c r="E21" s="9">
        <v>448</v>
      </c>
      <c r="F21" s="9">
        <f t="shared" si="0"/>
        <v>112</v>
      </c>
      <c r="G21" s="9">
        <v>162</v>
      </c>
      <c r="H21" s="22">
        <v>520.02</v>
      </c>
      <c r="I21" s="56">
        <f t="shared" si="1"/>
        <v>144.6</v>
      </c>
      <c r="J21" s="10">
        <v>98</v>
      </c>
      <c r="K21" s="11">
        <v>509.59999999999997</v>
      </c>
      <c r="L21" s="56">
        <f t="shared" si="2"/>
        <v>87.5</v>
      </c>
      <c r="M21" s="12" t="s">
        <v>15</v>
      </c>
      <c r="N21" s="13" t="s">
        <v>15</v>
      </c>
      <c r="O21" s="51" t="s">
        <v>15</v>
      </c>
      <c r="P21" s="50" t="s">
        <v>15</v>
      </c>
      <c r="Q21" s="12" t="s">
        <v>15</v>
      </c>
      <c r="R21" s="13" t="s">
        <v>15</v>
      </c>
      <c r="S21" s="12" t="s">
        <v>15</v>
      </c>
      <c r="T21" s="50" t="s">
        <v>15</v>
      </c>
      <c r="U21" s="51" t="s">
        <v>15</v>
      </c>
      <c r="V21" s="50" t="s">
        <v>15</v>
      </c>
      <c r="Y21" s="91"/>
    </row>
    <row r="22" spans="2:25" s="35" customFormat="1" ht="31.5" x14ac:dyDescent="0.2">
      <c r="B22" s="53">
        <v>4</v>
      </c>
      <c r="C22" s="39">
        <v>117</v>
      </c>
      <c r="D22" s="52" t="s">
        <v>77</v>
      </c>
      <c r="E22" s="9">
        <v>321</v>
      </c>
      <c r="F22" s="9">
        <f t="shared" si="0"/>
        <v>80</v>
      </c>
      <c r="G22" s="9">
        <v>66</v>
      </c>
      <c r="H22" s="22">
        <v>211.86000000000004</v>
      </c>
      <c r="I22" s="56">
        <f t="shared" si="1"/>
        <v>82.5</v>
      </c>
      <c r="J22" s="10">
        <v>27</v>
      </c>
      <c r="K22" s="11">
        <v>140.4</v>
      </c>
      <c r="L22" s="56">
        <f t="shared" si="2"/>
        <v>33.799999999999997</v>
      </c>
      <c r="M22" s="12" t="s">
        <v>15</v>
      </c>
      <c r="N22" s="13" t="s">
        <v>15</v>
      </c>
      <c r="O22" s="51" t="s">
        <v>15</v>
      </c>
      <c r="P22" s="50" t="s">
        <v>15</v>
      </c>
      <c r="Q22" s="12" t="s">
        <v>15</v>
      </c>
      <c r="R22" s="13" t="s">
        <v>15</v>
      </c>
      <c r="S22" s="12" t="s">
        <v>15</v>
      </c>
      <c r="T22" s="50" t="s">
        <v>15</v>
      </c>
      <c r="U22" s="51" t="s">
        <v>15</v>
      </c>
      <c r="V22" s="50" t="s">
        <v>15</v>
      </c>
      <c r="Y22" s="91"/>
    </row>
    <row r="23" spans="2:25" s="35" customFormat="1" ht="15.75" x14ac:dyDescent="0.2">
      <c r="B23" s="53">
        <v>5</v>
      </c>
      <c r="C23" s="39">
        <v>119</v>
      </c>
      <c r="D23" s="2" t="s">
        <v>25</v>
      </c>
      <c r="E23" s="9">
        <v>234</v>
      </c>
      <c r="F23" s="9">
        <f t="shared" si="0"/>
        <v>59</v>
      </c>
      <c r="G23" s="9">
        <v>81</v>
      </c>
      <c r="H23" s="22">
        <v>260.01</v>
      </c>
      <c r="I23" s="56">
        <f t="shared" si="1"/>
        <v>137.30000000000001</v>
      </c>
      <c r="J23" s="10">
        <v>55</v>
      </c>
      <c r="K23" s="11">
        <v>286</v>
      </c>
      <c r="L23" s="56">
        <f t="shared" si="2"/>
        <v>93.2</v>
      </c>
      <c r="M23" s="12" t="s">
        <v>15</v>
      </c>
      <c r="N23" s="13" t="s">
        <v>15</v>
      </c>
      <c r="O23" s="51" t="s">
        <v>15</v>
      </c>
      <c r="P23" s="50" t="s">
        <v>15</v>
      </c>
      <c r="Q23" s="12" t="s">
        <v>15</v>
      </c>
      <c r="R23" s="13" t="s">
        <v>15</v>
      </c>
      <c r="S23" s="12" t="s">
        <v>15</v>
      </c>
      <c r="T23" s="50" t="s">
        <v>15</v>
      </c>
      <c r="U23" s="51" t="s">
        <v>15</v>
      </c>
      <c r="V23" s="50" t="s">
        <v>15</v>
      </c>
      <c r="Y23" s="91"/>
    </row>
    <row r="24" spans="2:25" s="35" customFormat="1" ht="15.75" x14ac:dyDescent="0.2">
      <c r="B24" s="57">
        <v>6</v>
      </c>
      <c r="C24" s="39">
        <v>120</v>
      </c>
      <c r="D24" s="2" t="s">
        <v>17</v>
      </c>
      <c r="E24" s="9">
        <v>3778</v>
      </c>
      <c r="F24" s="9">
        <f t="shared" si="0"/>
        <v>945</v>
      </c>
      <c r="G24" s="9">
        <v>944</v>
      </c>
      <c r="H24" s="22">
        <v>3030.24</v>
      </c>
      <c r="I24" s="56">
        <f t="shared" si="1"/>
        <v>99.9</v>
      </c>
      <c r="J24" s="10">
        <v>438</v>
      </c>
      <c r="K24" s="11">
        <v>2277.6</v>
      </c>
      <c r="L24" s="56">
        <f t="shared" si="2"/>
        <v>46.3</v>
      </c>
      <c r="M24" s="12" t="s">
        <v>15</v>
      </c>
      <c r="N24" s="13" t="s">
        <v>15</v>
      </c>
      <c r="O24" s="51" t="s">
        <v>15</v>
      </c>
      <c r="P24" s="50" t="s">
        <v>15</v>
      </c>
      <c r="Q24" s="12" t="s">
        <v>15</v>
      </c>
      <c r="R24" s="13" t="s">
        <v>15</v>
      </c>
      <c r="S24" s="12" t="s">
        <v>15</v>
      </c>
      <c r="T24" s="50" t="s">
        <v>15</v>
      </c>
      <c r="U24" s="51" t="s">
        <v>15</v>
      </c>
      <c r="V24" s="50" t="s">
        <v>15</v>
      </c>
      <c r="Y24" s="91"/>
    </row>
    <row r="25" spans="2:25" s="35" customFormat="1" ht="15.75" x14ac:dyDescent="0.2">
      <c r="B25" s="57">
        <v>7</v>
      </c>
      <c r="C25" s="39">
        <v>122</v>
      </c>
      <c r="D25" s="2" t="s">
        <v>20</v>
      </c>
      <c r="E25" s="9">
        <v>1702</v>
      </c>
      <c r="F25" s="9">
        <f t="shared" si="0"/>
        <v>426</v>
      </c>
      <c r="G25" s="9">
        <v>644</v>
      </c>
      <c r="H25" s="22">
        <v>2067.2399999999998</v>
      </c>
      <c r="I25" s="56">
        <f t="shared" si="1"/>
        <v>151.19999999999999</v>
      </c>
      <c r="J25" s="10">
        <v>279</v>
      </c>
      <c r="K25" s="11">
        <v>1450.8</v>
      </c>
      <c r="L25" s="56">
        <f t="shared" si="2"/>
        <v>65.5</v>
      </c>
      <c r="M25" s="12" t="s">
        <v>15</v>
      </c>
      <c r="N25" s="13" t="s">
        <v>15</v>
      </c>
      <c r="O25" s="51" t="s">
        <v>15</v>
      </c>
      <c r="P25" s="50" t="s">
        <v>15</v>
      </c>
      <c r="Q25" s="12" t="s">
        <v>15</v>
      </c>
      <c r="R25" s="13" t="s">
        <v>15</v>
      </c>
      <c r="S25" s="12" t="s">
        <v>15</v>
      </c>
      <c r="T25" s="50" t="s">
        <v>15</v>
      </c>
      <c r="U25" s="51" t="s">
        <v>15</v>
      </c>
      <c r="V25" s="50" t="s">
        <v>15</v>
      </c>
      <c r="Y25" s="91"/>
    </row>
    <row r="26" spans="2:25" s="35" customFormat="1" ht="15.75" x14ac:dyDescent="0.2">
      <c r="B26" s="53">
        <v>8</v>
      </c>
      <c r="C26" s="39">
        <v>123</v>
      </c>
      <c r="D26" s="2" t="s">
        <v>74</v>
      </c>
      <c r="E26" s="9">
        <v>2857</v>
      </c>
      <c r="F26" s="9">
        <f t="shared" si="0"/>
        <v>714</v>
      </c>
      <c r="G26" s="9">
        <v>868</v>
      </c>
      <c r="H26" s="22">
        <v>2786.28</v>
      </c>
      <c r="I26" s="56">
        <f t="shared" si="1"/>
        <v>121.6</v>
      </c>
      <c r="J26" s="10">
        <v>758</v>
      </c>
      <c r="K26" s="11">
        <v>3941.6</v>
      </c>
      <c r="L26" s="56">
        <f t="shared" si="2"/>
        <v>106.2</v>
      </c>
      <c r="M26" s="12" t="s">
        <v>15</v>
      </c>
      <c r="N26" s="13" t="s">
        <v>15</v>
      </c>
      <c r="O26" s="51" t="s">
        <v>15</v>
      </c>
      <c r="P26" s="50" t="s">
        <v>15</v>
      </c>
      <c r="Q26" s="12" t="s">
        <v>15</v>
      </c>
      <c r="R26" s="13" t="s">
        <v>15</v>
      </c>
      <c r="S26" s="12" t="s">
        <v>15</v>
      </c>
      <c r="T26" s="50" t="s">
        <v>15</v>
      </c>
      <c r="U26" s="51" t="s">
        <v>15</v>
      </c>
      <c r="V26" s="50" t="s">
        <v>15</v>
      </c>
      <c r="Y26" s="91"/>
    </row>
    <row r="27" spans="2:25" s="35" customFormat="1" ht="15.75" x14ac:dyDescent="0.2">
      <c r="B27" s="53">
        <v>9</v>
      </c>
      <c r="C27" s="39">
        <v>125</v>
      </c>
      <c r="D27" s="2" t="s">
        <v>18</v>
      </c>
      <c r="E27" s="9">
        <v>3123</v>
      </c>
      <c r="F27" s="9">
        <f t="shared" si="0"/>
        <v>781</v>
      </c>
      <c r="G27" s="9">
        <v>944</v>
      </c>
      <c r="H27" s="22">
        <v>3030.2400000000002</v>
      </c>
      <c r="I27" s="56">
        <f t="shared" si="1"/>
        <v>120.9</v>
      </c>
      <c r="J27" s="10">
        <v>358</v>
      </c>
      <c r="K27" s="11">
        <v>1861.6</v>
      </c>
      <c r="L27" s="56">
        <f t="shared" si="2"/>
        <v>45.8</v>
      </c>
      <c r="M27" s="12" t="s">
        <v>15</v>
      </c>
      <c r="N27" s="13" t="s">
        <v>15</v>
      </c>
      <c r="O27" s="51" t="s">
        <v>15</v>
      </c>
      <c r="P27" s="50" t="s">
        <v>15</v>
      </c>
      <c r="Q27" s="12" t="s">
        <v>15</v>
      </c>
      <c r="R27" s="13" t="s">
        <v>15</v>
      </c>
      <c r="S27" s="12" t="s">
        <v>15</v>
      </c>
      <c r="T27" s="50" t="s">
        <v>15</v>
      </c>
      <c r="U27" s="51" t="s">
        <v>15</v>
      </c>
      <c r="V27" s="50" t="s">
        <v>15</v>
      </c>
      <c r="Y27" s="91"/>
    </row>
    <row r="28" spans="2:25" s="35" customFormat="1" ht="31.5" x14ac:dyDescent="0.2">
      <c r="B28" s="57">
        <v>10</v>
      </c>
      <c r="C28" s="39">
        <v>127</v>
      </c>
      <c r="D28" s="52" t="s">
        <v>76</v>
      </c>
      <c r="E28" s="9">
        <v>3114</v>
      </c>
      <c r="F28" s="9">
        <f t="shared" si="0"/>
        <v>779</v>
      </c>
      <c r="G28" s="9">
        <v>868</v>
      </c>
      <c r="H28" s="22">
        <v>2786.2799999999997</v>
      </c>
      <c r="I28" s="56">
        <f t="shared" si="1"/>
        <v>111.4</v>
      </c>
      <c r="J28" s="10">
        <v>459</v>
      </c>
      <c r="K28" s="11">
        <v>2386.8000000000002</v>
      </c>
      <c r="L28" s="56">
        <f t="shared" si="2"/>
        <v>58.9</v>
      </c>
      <c r="M28" s="12" t="s">
        <v>15</v>
      </c>
      <c r="N28" s="13" t="s">
        <v>15</v>
      </c>
      <c r="O28" s="51" t="s">
        <v>15</v>
      </c>
      <c r="P28" s="50" t="s">
        <v>15</v>
      </c>
      <c r="Q28" s="12" t="s">
        <v>15</v>
      </c>
      <c r="R28" s="13" t="s">
        <v>15</v>
      </c>
      <c r="S28" s="12" t="s">
        <v>15</v>
      </c>
      <c r="T28" s="50" t="s">
        <v>15</v>
      </c>
      <c r="U28" s="51" t="s">
        <v>15</v>
      </c>
      <c r="V28" s="50" t="s">
        <v>15</v>
      </c>
      <c r="Y28" s="91"/>
    </row>
    <row r="29" spans="2:25" s="35" customFormat="1" ht="15.75" x14ac:dyDescent="0.2">
      <c r="B29" s="57">
        <v>11</v>
      </c>
      <c r="C29" s="39">
        <v>138</v>
      </c>
      <c r="D29" s="2" t="s">
        <v>38</v>
      </c>
      <c r="E29" s="9">
        <v>425</v>
      </c>
      <c r="F29" s="9">
        <f t="shared" si="0"/>
        <v>106</v>
      </c>
      <c r="G29" s="9">
        <v>18</v>
      </c>
      <c r="H29" s="22">
        <v>57.779999999999994</v>
      </c>
      <c r="I29" s="56">
        <f t="shared" si="1"/>
        <v>17</v>
      </c>
      <c r="J29" s="10">
        <v>14</v>
      </c>
      <c r="K29" s="11">
        <v>72.8</v>
      </c>
      <c r="L29" s="56">
        <f t="shared" si="2"/>
        <v>13.2</v>
      </c>
      <c r="M29" s="12" t="s">
        <v>15</v>
      </c>
      <c r="N29" s="13" t="s">
        <v>15</v>
      </c>
      <c r="O29" s="51" t="s">
        <v>15</v>
      </c>
      <c r="P29" s="50" t="s">
        <v>15</v>
      </c>
      <c r="Q29" s="12" t="s">
        <v>15</v>
      </c>
      <c r="R29" s="13" t="s">
        <v>15</v>
      </c>
      <c r="S29" s="12" t="s">
        <v>15</v>
      </c>
      <c r="T29" s="50" t="s">
        <v>15</v>
      </c>
      <c r="U29" s="51" t="s">
        <v>15</v>
      </c>
      <c r="V29" s="50" t="s">
        <v>15</v>
      </c>
      <c r="Y29" s="91"/>
    </row>
    <row r="30" spans="2:25" s="35" customFormat="1" ht="15.75" x14ac:dyDescent="0.2">
      <c r="B30" s="53">
        <v>12</v>
      </c>
      <c r="C30" s="39">
        <v>143</v>
      </c>
      <c r="D30" s="2" t="s">
        <v>37</v>
      </c>
      <c r="E30" s="9">
        <v>3149</v>
      </c>
      <c r="F30" s="9">
        <f t="shared" si="0"/>
        <v>787</v>
      </c>
      <c r="G30" s="9">
        <v>809</v>
      </c>
      <c r="H30" s="22">
        <v>2596.8900000000003</v>
      </c>
      <c r="I30" s="56">
        <f t="shared" si="1"/>
        <v>102.8</v>
      </c>
      <c r="J30" s="10">
        <v>607</v>
      </c>
      <c r="K30" s="11">
        <v>3156.4</v>
      </c>
      <c r="L30" s="56">
        <f t="shared" si="2"/>
        <v>77.099999999999994</v>
      </c>
      <c r="M30" s="12" t="s">
        <v>15</v>
      </c>
      <c r="N30" s="13" t="s">
        <v>15</v>
      </c>
      <c r="O30" s="51" t="s">
        <v>15</v>
      </c>
      <c r="P30" s="50" t="s">
        <v>15</v>
      </c>
      <c r="Q30" s="12" t="s">
        <v>15</v>
      </c>
      <c r="R30" s="13" t="s">
        <v>15</v>
      </c>
      <c r="S30" s="12" t="s">
        <v>15</v>
      </c>
      <c r="T30" s="50" t="s">
        <v>15</v>
      </c>
      <c r="U30" s="51" t="s">
        <v>15</v>
      </c>
      <c r="V30" s="50" t="s">
        <v>15</v>
      </c>
      <c r="Y30" s="91"/>
    </row>
    <row r="31" spans="2:25" s="35" customFormat="1" ht="15.75" x14ac:dyDescent="0.2">
      <c r="B31" s="53">
        <v>13</v>
      </c>
      <c r="C31" s="39">
        <v>151</v>
      </c>
      <c r="D31" s="2" t="s">
        <v>39</v>
      </c>
      <c r="E31" s="9">
        <v>348</v>
      </c>
      <c r="F31" s="9">
        <f t="shared" si="0"/>
        <v>87</v>
      </c>
      <c r="G31" s="9">
        <v>42</v>
      </c>
      <c r="H31" s="22">
        <v>134.82</v>
      </c>
      <c r="I31" s="56">
        <f t="shared" si="1"/>
        <v>48.3</v>
      </c>
      <c r="J31" s="10">
        <v>6</v>
      </c>
      <c r="K31" s="11">
        <v>31.2</v>
      </c>
      <c r="L31" s="56">
        <f t="shared" si="2"/>
        <v>6.9</v>
      </c>
      <c r="M31" s="12" t="s">
        <v>15</v>
      </c>
      <c r="N31" s="13" t="s">
        <v>15</v>
      </c>
      <c r="O31" s="51" t="s">
        <v>15</v>
      </c>
      <c r="P31" s="50" t="s">
        <v>15</v>
      </c>
      <c r="Q31" s="12" t="s">
        <v>15</v>
      </c>
      <c r="R31" s="13" t="s">
        <v>15</v>
      </c>
      <c r="S31" s="12" t="s">
        <v>15</v>
      </c>
      <c r="T31" s="50" t="s">
        <v>15</v>
      </c>
      <c r="U31" s="51" t="s">
        <v>15</v>
      </c>
      <c r="V31" s="50" t="s">
        <v>15</v>
      </c>
      <c r="Y31" s="91"/>
    </row>
    <row r="32" spans="2:25" s="35" customFormat="1" ht="15.75" x14ac:dyDescent="0.2">
      <c r="B32" s="57">
        <v>14</v>
      </c>
      <c r="C32" s="39">
        <v>153</v>
      </c>
      <c r="D32" s="2" t="s">
        <v>78</v>
      </c>
      <c r="E32" s="9">
        <v>3828</v>
      </c>
      <c r="F32" s="9">
        <f t="shared" si="0"/>
        <v>957</v>
      </c>
      <c r="G32" s="9">
        <v>969</v>
      </c>
      <c r="H32" s="22">
        <v>3110.49</v>
      </c>
      <c r="I32" s="56">
        <f t="shared" si="1"/>
        <v>101.3</v>
      </c>
      <c r="J32" s="10">
        <v>639</v>
      </c>
      <c r="K32" s="11">
        <v>3322.8</v>
      </c>
      <c r="L32" s="56">
        <f t="shared" si="2"/>
        <v>66.8</v>
      </c>
      <c r="M32" s="12" t="s">
        <v>15</v>
      </c>
      <c r="N32" s="13" t="s">
        <v>15</v>
      </c>
      <c r="O32" s="51" t="s">
        <v>15</v>
      </c>
      <c r="P32" s="50" t="s">
        <v>15</v>
      </c>
      <c r="Q32" s="12" t="s">
        <v>15</v>
      </c>
      <c r="R32" s="13" t="s">
        <v>15</v>
      </c>
      <c r="S32" s="12" t="s">
        <v>15</v>
      </c>
      <c r="T32" s="50" t="s">
        <v>15</v>
      </c>
      <c r="U32" s="51" t="s">
        <v>15</v>
      </c>
      <c r="V32" s="50" t="s">
        <v>15</v>
      </c>
      <c r="Y32" s="91"/>
    </row>
    <row r="33" spans="2:25" s="35" customFormat="1" ht="15.75" x14ac:dyDescent="0.2">
      <c r="B33" s="57">
        <v>15</v>
      </c>
      <c r="C33" s="39">
        <v>284</v>
      </c>
      <c r="D33" s="2" t="s">
        <v>46</v>
      </c>
      <c r="E33" s="9">
        <v>1953</v>
      </c>
      <c r="F33" s="9">
        <f t="shared" si="0"/>
        <v>488</v>
      </c>
      <c r="G33" s="9">
        <v>730</v>
      </c>
      <c r="H33" s="22">
        <v>2343.3000000000002</v>
      </c>
      <c r="I33" s="56">
        <f t="shared" si="1"/>
        <v>149.6</v>
      </c>
      <c r="J33" s="10">
        <v>430</v>
      </c>
      <c r="K33" s="11">
        <v>2236</v>
      </c>
      <c r="L33" s="56">
        <f t="shared" si="2"/>
        <v>88.1</v>
      </c>
      <c r="M33" s="12" t="s">
        <v>15</v>
      </c>
      <c r="N33" s="13" t="s">
        <v>15</v>
      </c>
      <c r="O33" s="51" t="s">
        <v>15</v>
      </c>
      <c r="P33" s="50" t="s">
        <v>15</v>
      </c>
      <c r="Q33" s="12" t="s">
        <v>15</v>
      </c>
      <c r="R33" s="13" t="s">
        <v>15</v>
      </c>
      <c r="S33" s="12" t="s">
        <v>15</v>
      </c>
      <c r="T33" s="50" t="s">
        <v>15</v>
      </c>
      <c r="U33" s="51" t="s">
        <v>15</v>
      </c>
      <c r="V33" s="50" t="s">
        <v>15</v>
      </c>
      <c r="Y33" s="91"/>
    </row>
    <row r="34" spans="2:25" s="35" customFormat="1" ht="15.75" x14ac:dyDescent="0.2">
      <c r="B34" s="53">
        <v>16</v>
      </c>
      <c r="C34" s="39">
        <v>285</v>
      </c>
      <c r="D34" s="2" t="s">
        <v>79</v>
      </c>
      <c r="E34" s="9">
        <v>483</v>
      </c>
      <c r="F34" s="9">
        <f t="shared" si="0"/>
        <v>121</v>
      </c>
      <c r="G34" s="9">
        <v>117</v>
      </c>
      <c r="H34" s="22">
        <v>375.57</v>
      </c>
      <c r="I34" s="56">
        <f t="shared" si="1"/>
        <v>96.7</v>
      </c>
      <c r="J34" s="10">
        <v>59</v>
      </c>
      <c r="K34" s="11">
        <v>306.79999999999995</v>
      </c>
      <c r="L34" s="56">
        <f t="shared" si="2"/>
        <v>48.8</v>
      </c>
      <c r="M34" s="12" t="s">
        <v>15</v>
      </c>
      <c r="N34" s="13" t="s">
        <v>15</v>
      </c>
      <c r="O34" s="51" t="s">
        <v>15</v>
      </c>
      <c r="P34" s="50" t="s">
        <v>15</v>
      </c>
      <c r="Q34" s="12" t="s">
        <v>15</v>
      </c>
      <c r="R34" s="13" t="s">
        <v>15</v>
      </c>
      <c r="S34" s="12" t="s">
        <v>15</v>
      </c>
      <c r="T34" s="50" t="s">
        <v>15</v>
      </c>
      <c r="U34" s="51" t="s">
        <v>15</v>
      </c>
      <c r="V34" s="50" t="s">
        <v>15</v>
      </c>
      <c r="Y34" s="91"/>
    </row>
    <row r="35" spans="2:25" s="35" customFormat="1" ht="31.5" x14ac:dyDescent="0.2">
      <c r="B35" s="53">
        <v>17</v>
      </c>
      <c r="C35" s="39">
        <v>385</v>
      </c>
      <c r="D35" s="2" t="s">
        <v>80</v>
      </c>
      <c r="E35" s="25">
        <v>539</v>
      </c>
      <c r="F35" s="9">
        <f>ROUND((E35/2/4*2),0)</f>
        <v>135</v>
      </c>
      <c r="G35" s="25">
        <v>184</v>
      </c>
      <c r="H35" s="58">
        <v>590.64</v>
      </c>
      <c r="I35" s="56">
        <f t="shared" si="1"/>
        <v>136.30000000000001</v>
      </c>
      <c r="J35" s="25">
        <v>71</v>
      </c>
      <c r="K35" s="58">
        <v>369.2</v>
      </c>
      <c r="L35" s="56">
        <f t="shared" si="2"/>
        <v>52.6</v>
      </c>
      <c r="M35" s="12">
        <v>663</v>
      </c>
      <c r="N35" s="13">
        <v>13047.84</v>
      </c>
      <c r="O35" s="51" t="s">
        <v>15</v>
      </c>
      <c r="P35" s="50" t="s">
        <v>15</v>
      </c>
      <c r="Q35" s="12" t="s">
        <v>15</v>
      </c>
      <c r="R35" s="12">
        <v>647</v>
      </c>
      <c r="S35" s="13">
        <v>11814.22</v>
      </c>
      <c r="T35" s="50" t="s">
        <v>15</v>
      </c>
      <c r="U35" s="51" t="s">
        <v>15</v>
      </c>
      <c r="V35" s="50" t="s">
        <v>15</v>
      </c>
      <c r="Y35" s="91"/>
    </row>
    <row r="36" spans="2:25" s="35" customFormat="1" ht="15.75" x14ac:dyDescent="0.2">
      <c r="B36" s="57">
        <v>18</v>
      </c>
      <c r="C36" s="39">
        <v>386</v>
      </c>
      <c r="D36" s="2" t="s">
        <v>54</v>
      </c>
      <c r="E36" s="25" t="s">
        <v>15</v>
      </c>
      <c r="F36" s="58" t="s">
        <v>15</v>
      </c>
      <c r="G36" s="25" t="s">
        <v>15</v>
      </c>
      <c r="H36" s="58" t="s">
        <v>15</v>
      </c>
      <c r="I36" s="25" t="s">
        <v>15</v>
      </c>
      <c r="J36" s="58" t="s">
        <v>15</v>
      </c>
      <c r="K36" s="25" t="s">
        <v>15</v>
      </c>
      <c r="L36" s="58" t="s">
        <v>15</v>
      </c>
      <c r="M36" s="12"/>
      <c r="N36" s="13"/>
      <c r="O36" s="51" t="s">
        <v>15</v>
      </c>
      <c r="P36" s="50" t="s">
        <v>15</v>
      </c>
      <c r="Q36" s="58" t="s">
        <v>15</v>
      </c>
      <c r="R36" s="12"/>
      <c r="S36" s="13"/>
      <c r="T36" s="50" t="s">
        <v>15</v>
      </c>
      <c r="U36" s="51" t="s">
        <v>15</v>
      </c>
      <c r="V36" s="50" t="s">
        <v>15</v>
      </c>
      <c r="Y36" s="91"/>
    </row>
    <row r="37" spans="2:25" s="35" customFormat="1" ht="15.75" x14ac:dyDescent="0.2">
      <c r="B37" s="57">
        <v>19</v>
      </c>
      <c r="C37" s="39">
        <v>391</v>
      </c>
      <c r="D37" s="37" t="s">
        <v>61</v>
      </c>
      <c r="E37" s="25" t="s">
        <v>15</v>
      </c>
      <c r="F37" s="25" t="s">
        <v>15</v>
      </c>
      <c r="G37" s="25" t="s">
        <v>15</v>
      </c>
      <c r="H37" s="25" t="s">
        <v>15</v>
      </c>
      <c r="I37" s="25" t="s">
        <v>15</v>
      </c>
      <c r="J37" s="25" t="s">
        <v>15</v>
      </c>
      <c r="K37" s="13" t="s">
        <v>15</v>
      </c>
      <c r="L37" s="13" t="s">
        <v>15</v>
      </c>
      <c r="M37" s="25">
        <v>2854</v>
      </c>
      <c r="N37" s="58">
        <v>56166.720000000001</v>
      </c>
      <c r="O37" s="67">
        <v>458</v>
      </c>
      <c r="P37" s="85">
        <v>9013.44</v>
      </c>
      <c r="Q37" s="25" t="s">
        <v>15</v>
      </c>
      <c r="R37" s="25">
        <v>2855</v>
      </c>
      <c r="S37" s="58">
        <v>52132.3</v>
      </c>
      <c r="T37" s="87">
        <v>457</v>
      </c>
      <c r="U37" s="88">
        <v>8344.82</v>
      </c>
      <c r="V37" s="50" t="s">
        <v>15</v>
      </c>
      <c r="Y37" s="91"/>
    </row>
    <row r="38" spans="2:25" s="35" customFormat="1" ht="15.75" x14ac:dyDescent="0.2">
      <c r="B38" s="53">
        <v>20</v>
      </c>
      <c r="C38" s="39">
        <v>394</v>
      </c>
      <c r="D38" s="2" t="s">
        <v>27</v>
      </c>
      <c r="E38" s="9">
        <v>1658</v>
      </c>
      <c r="F38" s="9">
        <f>ROUND((E38/2/4*2),0)</f>
        <v>415</v>
      </c>
      <c r="G38" s="9">
        <v>701</v>
      </c>
      <c r="H38" s="22">
        <v>2250.21</v>
      </c>
      <c r="I38" s="56">
        <f t="shared" si="1"/>
        <v>168.9</v>
      </c>
      <c r="J38" s="10">
        <v>226</v>
      </c>
      <c r="K38" s="11">
        <v>1175.2</v>
      </c>
      <c r="L38" s="56">
        <f t="shared" si="2"/>
        <v>54.5</v>
      </c>
      <c r="M38" s="12" t="s">
        <v>15</v>
      </c>
      <c r="N38" s="13" t="s">
        <v>15</v>
      </c>
      <c r="O38" s="51" t="s">
        <v>15</v>
      </c>
      <c r="P38" s="50" t="s">
        <v>15</v>
      </c>
      <c r="Q38" s="12" t="s">
        <v>15</v>
      </c>
      <c r="R38" s="13" t="s">
        <v>15</v>
      </c>
      <c r="S38" s="12" t="s">
        <v>15</v>
      </c>
      <c r="T38" s="50" t="s">
        <v>15</v>
      </c>
      <c r="U38" s="50" t="s">
        <v>15</v>
      </c>
      <c r="V38" s="50" t="s">
        <v>15</v>
      </c>
      <c r="Y38" s="91"/>
    </row>
    <row r="39" spans="2:25" s="35" customFormat="1" ht="15.75" x14ac:dyDescent="0.2">
      <c r="B39" s="53">
        <v>21</v>
      </c>
      <c r="C39" s="39">
        <v>441</v>
      </c>
      <c r="D39" s="2" t="s">
        <v>75</v>
      </c>
      <c r="E39" s="25" t="s">
        <v>15</v>
      </c>
      <c r="F39" s="25" t="s">
        <v>15</v>
      </c>
      <c r="G39" s="25" t="s">
        <v>15</v>
      </c>
      <c r="H39" s="25" t="s">
        <v>15</v>
      </c>
      <c r="I39" s="25" t="s">
        <v>15</v>
      </c>
      <c r="J39" s="25" t="s">
        <v>15</v>
      </c>
      <c r="K39" s="13" t="s">
        <v>15</v>
      </c>
      <c r="L39" s="13" t="s">
        <v>15</v>
      </c>
      <c r="M39" s="12">
        <v>1360</v>
      </c>
      <c r="N39" s="13">
        <v>26764.799999999996</v>
      </c>
      <c r="O39" s="51" t="s">
        <v>15</v>
      </c>
      <c r="P39" s="50" t="s">
        <v>15</v>
      </c>
      <c r="Q39" s="12" t="s">
        <v>15</v>
      </c>
      <c r="R39" s="12">
        <v>1360</v>
      </c>
      <c r="S39" s="13">
        <v>24833.600000000002</v>
      </c>
      <c r="T39" s="50" t="s">
        <v>15</v>
      </c>
      <c r="U39" s="50" t="s">
        <v>15</v>
      </c>
      <c r="V39" s="50" t="s">
        <v>15</v>
      </c>
      <c r="Y39" s="91"/>
    </row>
    <row r="40" spans="2:25" s="35" customFormat="1" ht="15.75" x14ac:dyDescent="0.2">
      <c r="B40" s="57">
        <v>22</v>
      </c>
      <c r="C40" s="39">
        <v>443</v>
      </c>
      <c r="D40" s="37" t="s">
        <v>62</v>
      </c>
      <c r="E40" s="25" t="s">
        <v>15</v>
      </c>
      <c r="F40" s="25" t="s">
        <v>15</v>
      </c>
      <c r="G40" s="25" t="s">
        <v>15</v>
      </c>
      <c r="H40" s="25" t="s">
        <v>15</v>
      </c>
      <c r="I40" s="25" t="s">
        <v>15</v>
      </c>
      <c r="J40" s="25" t="s">
        <v>15</v>
      </c>
      <c r="K40" s="13" t="s">
        <v>15</v>
      </c>
      <c r="L40" s="13" t="s">
        <v>15</v>
      </c>
      <c r="M40" s="12">
        <v>1512</v>
      </c>
      <c r="N40" s="13">
        <v>29756.16</v>
      </c>
      <c r="O40" s="51" t="s">
        <v>15</v>
      </c>
      <c r="P40" s="50" t="s">
        <v>15</v>
      </c>
      <c r="Q40" s="12" t="s">
        <v>15</v>
      </c>
      <c r="R40" s="12">
        <v>1512</v>
      </c>
      <c r="S40" s="13">
        <v>27609.119999999995</v>
      </c>
      <c r="T40" s="50" t="s">
        <v>15</v>
      </c>
      <c r="U40" s="50" t="s">
        <v>15</v>
      </c>
      <c r="V40" s="50" t="s">
        <v>15</v>
      </c>
      <c r="Y40" s="91"/>
    </row>
    <row r="41" spans="2:25" s="35" customFormat="1" ht="15.75" x14ac:dyDescent="0.2">
      <c r="B41" s="57">
        <v>23</v>
      </c>
      <c r="C41" s="39">
        <v>531</v>
      </c>
      <c r="D41" s="2" t="s">
        <v>32</v>
      </c>
      <c r="E41" s="9">
        <v>955</v>
      </c>
      <c r="F41" s="9">
        <f>ROUND((E41/2/4*2),0)</f>
        <v>239</v>
      </c>
      <c r="G41" s="9">
        <v>303</v>
      </c>
      <c r="H41" s="22">
        <v>972.63</v>
      </c>
      <c r="I41" s="56">
        <f t="shared" si="1"/>
        <v>126.8</v>
      </c>
      <c r="J41" s="10">
        <v>300</v>
      </c>
      <c r="K41" s="11">
        <v>1560</v>
      </c>
      <c r="L41" s="56">
        <f t="shared" si="2"/>
        <v>125.5</v>
      </c>
      <c r="M41" s="12" t="s">
        <v>15</v>
      </c>
      <c r="N41" s="13" t="s">
        <v>15</v>
      </c>
      <c r="O41" s="51" t="s">
        <v>15</v>
      </c>
      <c r="P41" s="50" t="s">
        <v>15</v>
      </c>
      <c r="Q41" s="12" t="s">
        <v>15</v>
      </c>
      <c r="R41" s="13" t="s">
        <v>15</v>
      </c>
      <c r="S41" s="12" t="s">
        <v>15</v>
      </c>
      <c r="T41" s="50" t="s">
        <v>15</v>
      </c>
      <c r="U41" s="50" t="s">
        <v>15</v>
      </c>
      <c r="V41" s="50" t="s">
        <v>15</v>
      </c>
      <c r="Y41" s="91"/>
    </row>
    <row r="42" spans="2:25" s="35" customFormat="1" ht="31.5" x14ac:dyDescent="0.2">
      <c r="B42" s="53">
        <v>24</v>
      </c>
      <c r="C42" s="39">
        <v>583</v>
      </c>
      <c r="D42" s="2" t="s">
        <v>81</v>
      </c>
      <c r="E42" s="9">
        <v>334</v>
      </c>
      <c r="F42" s="9">
        <f t="shared" ref="F42:F93" si="3">ROUND((E42/2/4*2),0)</f>
        <v>84</v>
      </c>
      <c r="G42" s="9">
        <v>113</v>
      </c>
      <c r="H42" s="22">
        <v>362.73</v>
      </c>
      <c r="I42" s="56">
        <f t="shared" si="1"/>
        <v>134.5</v>
      </c>
      <c r="J42" s="10">
        <v>62</v>
      </c>
      <c r="K42" s="11">
        <v>322.39999999999998</v>
      </c>
      <c r="L42" s="56">
        <f t="shared" si="2"/>
        <v>73.8</v>
      </c>
      <c r="M42" s="12" t="s">
        <v>15</v>
      </c>
      <c r="N42" s="13" t="s">
        <v>15</v>
      </c>
      <c r="O42" s="51" t="s">
        <v>15</v>
      </c>
      <c r="P42" s="50" t="s">
        <v>15</v>
      </c>
      <c r="Q42" s="12" t="s">
        <v>15</v>
      </c>
      <c r="R42" s="13" t="s">
        <v>15</v>
      </c>
      <c r="S42" s="12" t="s">
        <v>15</v>
      </c>
      <c r="T42" s="50" t="s">
        <v>15</v>
      </c>
      <c r="U42" s="50" t="s">
        <v>15</v>
      </c>
      <c r="V42" s="50" t="s">
        <v>15</v>
      </c>
      <c r="Y42" s="91"/>
    </row>
    <row r="43" spans="2:25" s="35" customFormat="1" ht="15.75" x14ac:dyDescent="0.2">
      <c r="B43" s="53">
        <v>25</v>
      </c>
      <c r="C43" s="39">
        <v>4421</v>
      </c>
      <c r="D43" s="2" t="s">
        <v>86</v>
      </c>
      <c r="E43" s="9">
        <v>2155</v>
      </c>
      <c r="F43" s="9">
        <f t="shared" si="3"/>
        <v>539</v>
      </c>
      <c r="G43" s="9">
        <v>924</v>
      </c>
      <c r="H43" s="22">
        <v>2966.04</v>
      </c>
      <c r="I43" s="56">
        <f t="shared" si="1"/>
        <v>171.4</v>
      </c>
      <c r="J43" s="10">
        <v>258</v>
      </c>
      <c r="K43" s="11">
        <v>1341.6</v>
      </c>
      <c r="L43" s="56">
        <f t="shared" si="2"/>
        <v>47.9</v>
      </c>
      <c r="M43" s="12" t="s">
        <v>15</v>
      </c>
      <c r="N43" s="13" t="s">
        <v>15</v>
      </c>
      <c r="O43" s="51" t="s">
        <v>15</v>
      </c>
      <c r="P43" s="50" t="s">
        <v>15</v>
      </c>
      <c r="Q43" s="12" t="s">
        <v>15</v>
      </c>
      <c r="R43" s="13" t="s">
        <v>15</v>
      </c>
      <c r="S43" s="12" t="s">
        <v>15</v>
      </c>
      <c r="T43" s="50" t="s">
        <v>15</v>
      </c>
      <c r="U43" s="50" t="s">
        <v>15</v>
      </c>
      <c r="V43" s="50" t="s">
        <v>15</v>
      </c>
      <c r="Y43" s="91"/>
    </row>
    <row r="44" spans="2:25" s="35" customFormat="1" ht="15.75" x14ac:dyDescent="0.2">
      <c r="B44" s="57">
        <v>26</v>
      </c>
      <c r="C44" s="39">
        <v>4422</v>
      </c>
      <c r="D44" s="2" t="s">
        <v>28</v>
      </c>
      <c r="E44" s="9">
        <v>727</v>
      </c>
      <c r="F44" s="9">
        <f t="shared" si="3"/>
        <v>182</v>
      </c>
      <c r="G44" s="9">
        <v>53</v>
      </c>
      <c r="H44" s="22">
        <v>170.13</v>
      </c>
      <c r="I44" s="56">
        <f t="shared" si="1"/>
        <v>29.1</v>
      </c>
      <c r="J44" s="10">
        <v>54</v>
      </c>
      <c r="K44" s="11">
        <v>280.79999999999995</v>
      </c>
      <c r="L44" s="56">
        <f t="shared" si="2"/>
        <v>29.7</v>
      </c>
      <c r="M44" s="12" t="s">
        <v>15</v>
      </c>
      <c r="N44" s="13" t="s">
        <v>15</v>
      </c>
      <c r="O44" s="51" t="s">
        <v>15</v>
      </c>
      <c r="P44" s="50" t="s">
        <v>15</v>
      </c>
      <c r="Q44" s="12" t="s">
        <v>15</v>
      </c>
      <c r="R44" s="13" t="s">
        <v>15</v>
      </c>
      <c r="S44" s="12" t="s">
        <v>15</v>
      </c>
      <c r="T44" s="50" t="s">
        <v>15</v>
      </c>
      <c r="U44" s="50" t="s">
        <v>15</v>
      </c>
      <c r="V44" s="50" t="s">
        <v>15</v>
      </c>
      <c r="Y44" s="91"/>
    </row>
    <row r="45" spans="2:25" s="35" customFormat="1" ht="15.75" x14ac:dyDescent="0.2">
      <c r="B45" s="57">
        <v>27</v>
      </c>
      <c r="C45" s="39">
        <v>4432</v>
      </c>
      <c r="D45" s="2" t="s">
        <v>29</v>
      </c>
      <c r="E45" s="9">
        <v>1464</v>
      </c>
      <c r="F45" s="9">
        <f t="shared" si="3"/>
        <v>366</v>
      </c>
      <c r="G45" s="9">
        <v>708</v>
      </c>
      <c r="H45" s="22">
        <v>2272.6800000000003</v>
      </c>
      <c r="I45" s="56">
        <f t="shared" si="1"/>
        <v>193.4</v>
      </c>
      <c r="J45" s="10">
        <v>289</v>
      </c>
      <c r="K45" s="11">
        <v>1502.8000000000002</v>
      </c>
      <c r="L45" s="56">
        <f t="shared" si="2"/>
        <v>79</v>
      </c>
      <c r="M45" s="12" t="s">
        <v>15</v>
      </c>
      <c r="N45" s="13" t="s">
        <v>15</v>
      </c>
      <c r="O45" s="51" t="s">
        <v>15</v>
      </c>
      <c r="P45" s="50" t="s">
        <v>15</v>
      </c>
      <c r="Q45" s="12" t="s">
        <v>15</v>
      </c>
      <c r="R45" s="13" t="s">
        <v>15</v>
      </c>
      <c r="S45" s="12" t="s">
        <v>15</v>
      </c>
      <c r="T45" s="50" t="s">
        <v>15</v>
      </c>
      <c r="U45" s="50" t="s">
        <v>15</v>
      </c>
      <c r="V45" s="50" t="s">
        <v>15</v>
      </c>
      <c r="Y45" s="91"/>
    </row>
    <row r="46" spans="2:25" s="35" customFormat="1" ht="15.75" x14ac:dyDescent="0.2">
      <c r="B46" s="53">
        <v>28</v>
      </c>
      <c r="C46" s="39">
        <v>4475</v>
      </c>
      <c r="D46" s="2" t="s">
        <v>45</v>
      </c>
      <c r="E46" s="9">
        <v>2028</v>
      </c>
      <c r="F46" s="9">
        <f t="shared" si="3"/>
        <v>507</v>
      </c>
      <c r="G46" s="9">
        <v>462</v>
      </c>
      <c r="H46" s="22">
        <v>1483.02</v>
      </c>
      <c r="I46" s="56">
        <f t="shared" si="1"/>
        <v>91.1</v>
      </c>
      <c r="J46" s="10">
        <v>304</v>
      </c>
      <c r="K46" s="11">
        <v>1580.8</v>
      </c>
      <c r="L46" s="56">
        <f t="shared" si="2"/>
        <v>60</v>
      </c>
      <c r="M46" s="12" t="s">
        <v>15</v>
      </c>
      <c r="N46" s="13" t="s">
        <v>15</v>
      </c>
      <c r="O46" s="51" t="s">
        <v>15</v>
      </c>
      <c r="P46" s="50" t="s">
        <v>15</v>
      </c>
      <c r="Q46" s="12" t="s">
        <v>15</v>
      </c>
      <c r="R46" s="13" t="s">
        <v>15</v>
      </c>
      <c r="S46" s="12" t="s">
        <v>15</v>
      </c>
      <c r="T46" s="50" t="s">
        <v>15</v>
      </c>
      <c r="U46" s="50" t="s">
        <v>15</v>
      </c>
      <c r="V46" s="50" t="s">
        <v>15</v>
      </c>
      <c r="Y46" s="91"/>
    </row>
    <row r="47" spans="2:25" s="35" customFormat="1" ht="15.75" x14ac:dyDescent="0.2">
      <c r="B47" s="53">
        <v>29</v>
      </c>
      <c r="C47" s="39">
        <v>4483</v>
      </c>
      <c r="D47" s="2" t="s">
        <v>43</v>
      </c>
      <c r="E47" s="59">
        <v>166</v>
      </c>
      <c r="F47" s="9">
        <f t="shared" si="3"/>
        <v>42</v>
      </c>
      <c r="G47" s="9">
        <v>1</v>
      </c>
      <c r="H47" s="22">
        <v>3.21</v>
      </c>
      <c r="I47" s="56">
        <f t="shared" si="1"/>
        <v>2.4</v>
      </c>
      <c r="J47" s="10">
        <v>1</v>
      </c>
      <c r="K47" s="11">
        <v>5.2</v>
      </c>
      <c r="L47" s="56">
        <f t="shared" si="2"/>
        <v>2.4</v>
      </c>
      <c r="M47" s="12" t="s">
        <v>15</v>
      </c>
      <c r="N47" s="13" t="s">
        <v>15</v>
      </c>
      <c r="O47" s="51" t="s">
        <v>15</v>
      </c>
      <c r="P47" s="50" t="s">
        <v>15</v>
      </c>
      <c r="Q47" s="12" t="s">
        <v>15</v>
      </c>
      <c r="R47" s="13" t="s">
        <v>15</v>
      </c>
      <c r="S47" s="12" t="s">
        <v>15</v>
      </c>
      <c r="T47" s="50" t="s">
        <v>15</v>
      </c>
      <c r="U47" s="50" t="s">
        <v>15</v>
      </c>
      <c r="V47" s="50" t="s">
        <v>15</v>
      </c>
      <c r="Y47" s="91"/>
    </row>
    <row r="48" spans="2:25" s="35" customFormat="1" ht="15.75" x14ac:dyDescent="0.2">
      <c r="B48" s="57">
        <v>30</v>
      </c>
      <c r="C48" s="39">
        <v>4484</v>
      </c>
      <c r="D48" s="2" t="s">
        <v>47</v>
      </c>
      <c r="E48" s="59">
        <v>1021</v>
      </c>
      <c r="F48" s="9">
        <f t="shared" si="3"/>
        <v>255</v>
      </c>
      <c r="G48" s="9">
        <v>164</v>
      </c>
      <c r="H48" s="22">
        <v>526.43999999999994</v>
      </c>
      <c r="I48" s="56">
        <f t="shared" si="1"/>
        <v>64.3</v>
      </c>
      <c r="J48" s="10">
        <v>67</v>
      </c>
      <c r="K48" s="11">
        <v>348.4</v>
      </c>
      <c r="L48" s="56">
        <f t="shared" si="2"/>
        <v>26.3</v>
      </c>
      <c r="M48" s="12" t="s">
        <v>15</v>
      </c>
      <c r="N48" s="13" t="s">
        <v>15</v>
      </c>
      <c r="O48" s="51" t="s">
        <v>15</v>
      </c>
      <c r="P48" s="50" t="s">
        <v>15</v>
      </c>
      <c r="Q48" s="12" t="s">
        <v>15</v>
      </c>
      <c r="R48" s="13" t="s">
        <v>15</v>
      </c>
      <c r="S48" s="12" t="s">
        <v>15</v>
      </c>
      <c r="T48" s="50" t="s">
        <v>15</v>
      </c>
      <c r="U48" s="50" t="s">
        <v>15</v>
      </c>
      <c r="V48" s="50" t="s">
        <v>15</v>
      </c>
      <c r="Y48" s="91"/>
    </row>
    <row r="49" spans="2:25" s="35" customFormat="1" ht="15.75" x14ac:dyDescent="0.2">
      <c r="B49" s="57">
        <v>31</v>
      </c>
      <c r="C49" s="39">
        <v>4485</v>
      </c>
      <c r="D49" s="2" t="s">
        <v>82</v>
      </c>
      <c r="E49" s="59">
        <v>315</v>
      </c>
      <c r="F49" s="9">
        <f t="shared" si="3"/>
        <v>79</v>
      </c>
      <c r="G49" s="9">
        <v>113</v>
      </c>
      <c r="H49" s="22">
        <v>362.72999999999996</v>
      </c>
      <c r="I49" s="56">
        <f t="shared" si="1"/>
        <v>143</v>
      </c>
      <c r="J49" s="10">
        <v>78</v>
      </c>
      <c r="K49" s="11">
        <v>405.59999999999997</v>
      </c>
      <c r="L49" s="56">
        <f t="shared" si="2"/>
        <v>98.7</v>
      </c>
      <c r="M49" s="12" t="s">
        <v>15</v>
      </c>
      <c r="N49" s="13" t="s">
        <v>15</v>
      </c>
      <c r="O49" s="51" t="s">
        <v>15</v>
      </c>
      <c r="P49" s="50" t="s">
        <v>15</v>
      </c>
      <c r="Q49" s="12" t="s">
        <v>15</v>
      </c>
      <c r="R49" s="13" t="s">
        <v>15</v>
      </c>
      <c r="S49" s="12" t="s">
        <v>15</v>
      </c>
      <c r="T49" s="50" t="s">
        <v>15</v>
      </c>
      <c r="U49" s="50" t="s">
        <v>15</v>
      </c>
      <c r="V49" s="50" t="s">
        <v>15</v>
      </c>
      <c r="Y49" s="91"/>
    </row>
    <row r="50" spans="2:25" s="35" customFormat="1" ht="15.75" x14ac:dyDescent="0.2">
      <c r="B50" s="53">
        <v>32</v>
      </c>
      <c r="C50" s="39">
        <v>4545</v>
      </c>
      <c r="D50" s="2" t="s">
        <v>30</v>
      </c>
      <c r="E50" s="9">
        <v>1587</v>
      </c>
      <c r="F50" s="9">
        <f t="shared" si="3"/>
        <v>397</v>
      </c>
      <c r="G50" s="9">
        <v>576</v>
      </c>
      <c r="H50" s="22">
        <v>1848.96</v>
      </c>
      <c r="I50" s="56">
        <f t="shared" si="1"/>
        <v>145.1</v>
      </c>
      <c r="J50" s="10">
        <v>175</v>
      </c>
      <c r="K50" s="11">
        <v>910</v>
      </c>
      <c r="L50" s="56">
        <f t="shared" si="2"/>
        <v>44.1</v>
      </c>
      <c r="M50" s="12" t="s">
        <v>15</v>
      </c>
      <c r="N50" s="13" t="s">
        <v>15</v>
      </c>
      <c r="O50" s="51" t="s">
        <v>15</v>
      </c>
      <c r="P50" s="50" t="s">
        <v>15</v>
      </c>
      <c r="Q50" s="12" t="s">
        <v>15</v>
      </c>
      <c r="R50" s="13" t="s">
        <v>15</v>
      </c>
      <c r="S50" s="12" t="s">
        <v>15</v>
      </c>
      <c r="T50" s="50" t="s">
        <v>15</v>
      </c>
      <c r="U50" s="50" t="s">
        <v>15</v>
      </c>
      <c r="V50" s="50" t="s">
        <v>15</v>
      </c>
      <c r="Y50" s="91"/>
    </row>
    <row r="51" spans="2:25" s="35" customFormat="1" ht="15.75" x14ac:dyDescent="0.2">
      <c r="B51" s="53">
        <v>33</v>
      </c>
      <c r="C51" s="39">
        <v>4548</v>
      </c>
      <c r="D51" s="2" t="s">
        <v>19</v>
      </c>
      <c r="E51" s="9">
        <v>863</v>
      </c>
      <c r="F51" s="9">
        <f t="shared" si="3"/>
        <v>216</v>
      </c>
      <c r="G51" s="9">
        <v>402</v>
      </c>
      <c r="H51" s="22">
        <v>1290.42</v>
      </c>
      <c r="I51" s="56">
        <f t="shared" si="1"/>
        <v>186.1</v>
      </c>
      <c r="J51" s="10">
        <v>86</v>
      </c>
      <c r="K51" s="11">
        <v>447.2</v>
      </c>
      <c r="L51" s="56">
        <f t="shared" si="2"/>
        <v>39.799999999999997</v>
      </c>
      <c r="M51" s="12" t="s">
        <v>15</v>
      </c>
      <c r="N51" s="13" t="s">
        <v>15</v>
      </c>
      <c r="O51" s="51" t="s">
        <v>15</v>
      </c>
      <c r="P51" s="50" t="s">
        <v>15</v>
      </c>
      <c r="Q51" s="12" t="s">
        <v>15</v>
      </c>
      <c r="R51" s="13" t="s">
        <v>15</v>
      </c>
      <c r="S51" s="12" t="s">
        <v>15</v>
      </c>
      <c r="T51" s="50" t="s">
        <v>15</v>
      </c>
      <c r="U51" s="50" t="s">
        <v>15</v>
      </c>
      <c r="V51" s="50" t="s">
        <v>15</v>
      </c>
      <c r="Y51" s="91"/>
    </row>
    <row r="52" spans="2:25" s="35" customFormat="1" ht="15.75" x14ac:dyDescent="0.2">
      <c r="B52" s="57">
        <v>34</v>
      </c>
      <c r="C52" s="39">
        <v>4549</v>
      </c>
      <c r="D52" s="2" t="s">
        <v>60</v>
      </c>
      <c r="E52" s="9">
        <v>1372</v>
      </c>
      <c r="F52" s="9">
        <f t="shared" si="3"/>
        <v>343</v>
      </c>
      <c r="G52" s="9">
        <v>389</v>
      </c>
      <c r="H52" s="22">
        <v>1248.69</v>
      </c>
      <c r="I52" s="56">
        <f t="shared" si="1"/>
        <v>113.4</v>
      </c>
      <c r="J52" s="10">
        <v>273</v>
      </c>
      <c r="K52" s="11">
        <v>1419.6</v>
      </c>
      <c r="L52" s="56">
        <f t="shared" si="2"/>
        <v>79.599999999999994</v>
      </c>
      <c r="M52" s="12" t="s">
        <v>15</v>
      </c>
      <c r="N52" s="13" t="s">
        <v>15</v>
      </c>
      <c r="O52" s="51" t="s">
        <v>15</v>
      </c>
      <c r="P52" s="50" t="s">
        <v>15</v>
      </c>
      <c r="Q52" s="12" t="s">
        <v>15</v>
      </c>
      <c r="R52" s="13" t="s">
        <v>15</v>
      </c>
      <c r="S52" s="12" t="s">
        <v>15</v>
      </c>
      <c r="T52" s="50" t="s">
        <v>15</v>
      </c>
      <c r="U52" s="50" t="s">
        <v>15</v>
      </c>
      <c r="V52" s="50" t="s">
        <v>15</v>
      </c>
      <c r="Y52" s="91"/>
    </row>
    <row r="53" spans="2:25" s="35" customFormat="1" ht="16.149999999999999" customHeight="1" x14ac:dyDescent="0.2">
      <c r="B53" s="57">
        <v>35</v>
      </c>
      <c r="C53" s="39">
        <v>4570</v>
      </c>
      <c r="D53" s="2" t="s">
        <v>26</v>
      </c>
      <c r="E53" s="9">
        <v>1960</v>
      </c>
      <c r="F53" s="9">
        <f t="shared" si="3"/>
        <v>490</v>
      </c>
      <c r="G53" s="9">
        <v>807</v>
      </c>
      <c r="H53" s="22">
        <v>2590.4699999999998</v>
      </c>
      <c r="I53" s="56">
        <f t="shared" si="1"/>
        <v>164.7</v>
      </c>
      <c r="J53" s="10">
        <v>302</v>
      </c>
      <c r="K53" s="11">
        <v>1570.3999999999999</v>
      </c>
      <c r="L53" s="56">
        <f t="shared" si="2"/>
        <v>61.6</v>
      </c>
      <c r="M53" s="12" t="s">
        <v>15</v>
      </c>
      <c r="N53" s="13" t="s">
        <v>15</v>
      </c>
      <c r="O53" s="51" t="s">
        <v>15</v>
      </c>
      <c r="P53" s="50" t="s">
        <v>15</v>
      </c>
      <c r="Q53" s="12" t="s">
        <v>15</v>
      </c>
      <c r="R53" s="13" t="s">
        <v>15</v>
      </c>
      <c r="S53" s="12" t="s">
        <v>15</v>
      </c>
      <c r="T53" s="50" t="s">
        <v>15</v>
      </c>
      <c r="U53" s="50" t="s">
        <v>15</v>
      </c>
      <c r="V53" s="50" t="s">
        <v>15</v>
      </c>
      <c r="Y53" s="91"/>
    </row>
    <row r="54" spans="2:25" s="35" customFormat="1" ht="15.75" x14ac:dyDescent="0.2">
      <c r="B54" s="53">
        <v>36</v>
      </c>
      <c r="C54" s="39">
        <v>4593</v>
      </c>
      <c r="D54" s="2" t="s">
        <v>22</v>
      </c>
      <c r="E54" s="9">
        <v>884</v>
      </c>
      <c r="F54" s="9">
        <f t="shared" si="3"/>
        <v>221</v>
      </c>
      <c r="G54" s="9">
        <v>177</v>
      </c>
      <c r="H54" s="22">
        <v>568.17000000000007</v>
      </c>
      <c r="I54" s="56">
        <f t="shared" si="1"/>
        <v>80.099999999999994</v>
      </c>
      <c r="J54" s="10">
        <v>105</v>
      </c>
      <c r="K54" s="11">
        <v>546</v>
      </c>
      <c r="L54" s="56">
        <f t="shared" si="2"/>
        <v>47.5</v>
      </c>
      <c r="M54" s="12" t="s">
        <v>15</v>
      </c>
      <c r="N54" s="13" t="s">
        <v>15</v>
      </c>
      <c r="O54" s="51" t="s">
        <v>15</v>
      </c>
      <c r="P54" s="50" t="s">
        <v>15</v>
      </c>
      <c r="Q54" s="12" t="s">
        <v>15</v>
      </c>
      <c r="R54" s="13" t="s">
        <v>15</v>
      </c>
      <c r="S54" s="12" t="s">
        <v>15</v>
      </c>
      <c r="T54" s="50" t="s">
        <v>15</v>
      </c>
      <c r="U54" s="50" t="s">
        <v>15</v>
      </c>
      <c r="V54" s="50" t="s">
        <v>15</v>
      </c>
      <c r="Y54" s="91"/>
    </row>
    <row r="55" spans="2:25" s="35" customFormat="1" ht="15.75" x14ac:dyDescent="0.2">
      <c r="B55" s="53">
        <v>37</v>
      </c>
      <c r="C55" s="39">
        <v>4594</v>
      </c>
      <c r="D55" s="2" t="s">
        <v>21</v>
      </c>
      <c r="E55" s="9">
        <v>341</v>
      </c>
      <c r="F55" s="9">
        <f t="shared" si="3"/>
        <v>85</v>
      </c>
      <c r="G55" s="9">
        <v>151</v>
      </c>
      <c r="H55" s="22">
        <v>484.71</v>
      </c>
      <c r="I55" s="56">
        <f t="shared" si="1"/>
        <v>177.6</v>
      </c>
      <c r="J55" s="10">
        <v>34</v>
      </c>
      <c r="K55" s="11">
        <v>176.79999999999998</v>
      </c>
      <c r="L55" s="56">
        <f t="shared" si="2"/>
        <v>40</v>
      </c>
      <c r="M55" s="12" t="s">
        <v>15</v>
      </c>
      <c r="N55" s="13" t="s">
        <v>15</v>
      </c>
      <c r="O55" s="51" t="s">
        <v>15</v>
      </c>
      <c r="P55" s="50" t="s">
        <v>15</v>
      </c>
      <c r="Q55" s="12" t="s">
        <v>15</v>
      </c>
      <c r="R55" s="13" t="s">
        <v>15</v>
      </c>
      <c r="S55" s="12" t="s">
        <v>15</v>
      </c>
      <c r="T55" s="50" t="s">
        <v>15</v>
      </c>
      <c r="U55" s="50" t="s">
        <v>15</v>
      </c>
      <c r="V55" s="50" t="s">
        <v>15</v>
      </c>
      <c r="Y55" s="91"/>
    </row>
    <row r="56" spans="2:25" s="35" customFormat="1" ht="15.75" x14ac:dyDescent="0.2">
      <c r="B56" s="57">
        <v>38</v>
      </c>
      <c r="C56" s="39">
        <v>4641</v>
      </c>
      <c r="D56" s="2" t="s">
        <v>23</v>
      </c>
      <c r="E56" s="9">
        <v>605</v>
      </c>
      <c r="F56" s="9">
        <f t="shared" si="3"/>
        <v>151</v>
      </c>
      <c r="G56" s="9">
        <v>237</v>
      </c>
      <c r="H56" s="22">
        <v>760.77</v>
      </c>
      <c r="I56" s="56">
        <f t="shared" si="1"/>
        <v>157</v>
      </c>
      <c r="J56" s="10">
        <v>104</v>
      </c>
      <c r="K56" s="11">
        <v>540.79999999999995</v>
      </c>
      <c r="L56" s="56">
        <f t="shared" si="2"/>
        <v>68.900000000000006</v>
      </c>
      <c r="M56" s="12" t="s">
        <v>15</v>
      </c>
      <c r="N56" s="13" t="s">
        <v>15</v>
      </c>
      <c r="O56" s="51" t="s">
        <v>15</v>
      </c>
      <c r="P56" s="50" t="s">
        <v>15</v>
      </c>
      <c r="Q56" s="12" t="s">
        <v>15</v>
      </c>
      <c r="R56" s="13" t="s">
        <v>15</v>
      </c>
      <c r="S56" s="12" t="s">
        <v>15</v>
      </c>
      <c r="T56" s="50" t="s">
        <v>15</v>
      </c>
      <c r="U56" s="50" t="s">
        <v>15</v>
      </c>
      <c r="V56" s="50" t="s">
        <v>15</v>
      </c>
      <c r="Y56" s="91"/>
    </row>
    <row r="57" spans="2:25" s="35" customFormat="1" ht="15.75" x14ac:dyDescent="0.2">
      <c r="B57" s="57">
        <v>39</v>
      </c>
      <c r="C57" s="39">
        <v>4659</v>
      </c>
      <c r="D57" s="2" t="s">
        <v>31</v>
      </c>
      <c r="E57" s="9">
        <v>1206</v>
      </c>
      <c r="F57" s="9">
        <f t="shared" si="3"/>
        <v>302</v>
      </c>
      <c r="G57" s="9">
        <v>555</v>
      </c>
      <c r="H57" s="22">
        <v>1781.55</v>
      </c>
      <c r="I57" s="56">
        <f t="shared" si="1"/>
        <v>183.8</v>
      </c>
      <c r="J57" s="10">
        <v>210</v>
      </c>
      <c r="K57" s="11">
        <v>1092</v>
      </c>
      <c r="L57" s="56">
        <f t="shared" si="2"/>
        <v>69.5</v>
      </c>
      <c r="M57" s="12" t="s">
        <v>15</v>
      </c>
      <c r="N57" s="13" t="s">
        <v>15</v>
      </c>
      <c r="O57" s="51" t="s">
        <v>15</v>
      </c>
      <c r="P57" s="50" t="s">
        <v>15</v>
      </c>
      <c r="Q57" s="12" t="s">
        <v>15</v>
      </c>
      <c r="R57" s="13" t="s">
        <v>15</v>
      </c>
      <c r="S57" s="12" t="s">
        <v>15</v>
      </c>
      <c r="T57" s="50" t="s">
        <v>15</v>
      </c>
      <c r="U57" s="50" t="s">
        <v>15</v>
      </c>
      <c r="V57" s="50" t="s">
        <v>15</v>
      </c>
      <c r="Y57" s="91"/>
    </row>
    <row r="58" spans="2:25" s="35" customFormat="1" ht="15.75" x14ac:dyDescent="0.2">
      <c r="B58" s="53">
        <v>40</v>
      </c>
      <c r="C58" s="39">
        <v>4670</v>
      </c>
      <c r="D58" s="2" t="s">
        <v>67</v>
      </c>
      <c r="E58" s="9">
        <v>454</v>
      </c>
      <c r="F58" s="9">
        <f t="shared" si="3"/>
        <v>114</v>
      </c>
      <c r="G58" s="9">
        <v>139</v>
      </c>
      <c r="H58" s="22">
        <v>446.19000000000005</v>
      </c>
      <c r="I58" s="56">
        <f t="shared" si="1"/>
        <v>121.9</v>
      </c>
      <c r="J58" s="10">
        <v>61</v>
      </c>
      <c r="K58" s="11">
        <v>317.2</v>
      </c>
      <c r="L58" s="56">
        <f t="shared" si="2"/>
        <v>53.5</v>
      </c>
      <c r="M58" s="12" t="s">
        <v>15</v>
      </c>
      <c r="N58" s="13" t="s">
        <v>15</v>
      </c>
      <c r="O58" s="51" t="s">
        <v>15</v>
      </c>
      <c r="P58" s="50" t="s">
        <v>15</v>
      </c>
      <c r="Q58" s="12" t="s">
        <v>15</v>
      </c>
      <c r="R58" s="13" t="s">
        <v>15</v>
      </c>
      <c r="S58" s="12" t="s">
        <v>15</v>
      </c>
      <c r="T58" s="50" t="s">
        <v>15</v>
      </c>
      <c r="U58" s="50" t="s">
        <v>15</v>
      </c>
      <c r="V58" s="50" t="s">
        <v>15</v>
      </c>
      <c r="Y58" s="91"/>
    </row>
    <row r="59" spans="2:25" s="35" customFormat="1" ht="15.75" x14ac:dyDescent="0.2">
      <c r="B59" s="53">
        <v>41</v>
      </c>
      <c r="C59" s="39">
        <v>4705</v>
      </c>
      <c r="D59" s="2" t="s">
        <v>44</v>
      </c>
      <c r="E59" s="9">
        <v>769</v>
      </c>
      <c r="F59" s="9">
        <f t="shared" si="3"/>
        <v>192</v>
      </c>
      <c r="G59" s="9">
        <v>164</v>
      </c>
      <c r="H59" s="22">
        <v>526.43999999999994</v>
      </c>
      <c r="I59" s="56">
        <f t="shared" si="1"/>
        <v>85.4</v>
      </c>
      <c r="J59" s="10">
        <v>77</v>
      </c>
      <c r="K59" s="11">
        <v>400.4</v>
      </c>
      <c r="L59" s="56">
        <f t="shared" si="2"/>
        <v>40.1</v>
      </c>
      <c r="M59" s="12" t="s">
        <v>15</v>
      </c>
      <c r="N59" s="13" t="s">
        <v>15</v>
      </c>
      <c r="O59" s="51" t="s">
        <v>15</v>
      </c>
      <c r="P59" s="50" t="s">
        <v>15</v>
      </c>
      <c r="Q59" s="12" t="s">
        <v>15</v>
      </c>
      <c r="R59" s="13" t="s">
        <v>15</v>
      </c>
      <c r="S59" s="12" t="s">
        <v>15</v>
      </c>
      <c r="T59" s="50" t="s">
        <v>15</v>
      </c>
      <c r="U59" s="50" t="s">
        <v>15</v>
      </c>
      <c r="V59" s="50" t="s">
        <v>15</v>
      </c>
      <c r="Y59" s="91"/>
    </row>
    <row r="60" spans="2:25" s="35" customFormat="1" ht="15.75" x14ac:dyDescent="0.2">
      <c r="B60" s="57">
        <v>42</v>
      </c>
      <c r="C60" s="39">
        <v>4727</v>
      </c>
      <c r="D60" s="37" t="s">
        <v>83</v>
      </c>
      <c r="E60" s="10">
        <v>1088</v>
      </c>
      <c r="F60" s="9">
        <f t="shared" si="3"/>
        <v>272</v>
      </c>
      <c r="G60" s="10">
        <v>495</v>
      </c>
      <c r="H60" s="11">
        <v>1588.95</v>
      </c>
      <c r="I60" s="56">
        <f t="shared" si="1"/>
        <v>182</v>
      </c>
      <c r="J60" s="10">
        <v>101</v>
      </c>
      <c r="K60" s="11">
        <v>525.20000000000005</v>
      </c>
      <c r="L60" s="56">
        <f t="shared" si="2"/>
        <v>37.1</v>
      </c>
      <c r="M60" s="12" t="s">
        <v>15</v>
      </c>
      <c r="N60" s="13" t="s">
        <v>15</v>
      </c>
      <c r="O60" s="51" t="s">
        <v>15</v>
      </c>
      <c r="P60" s="50" t="s">
        <v>15</v>
      </c>
      <c r="Q60" s="12" t="s">
        <v>15</v>
      </c>
      <c r="R60" s="13" t="s">
        <v>15</v>
      </c>
      <c r="S60" s="12" t="s">
        <v>15</v>
      </c>
      <c r="T60" s="50" t="s">
        <v>15</v>
      </c>
      <c r="U60" s="50" t="s">
        <v>15</v>
      </c>
      <c r="V60" s="50" t="s">
        <v>15</v>
      </c>
      <c r="Y60" s="91"/>
    </row>
    <row r="61" spans="2:25" s="35" customFormat="1" ht="15.75" x14ac:dyDescent="0.2">
      <c r="B61" s="57">
        <v>43</v>
      </c>
      <c r="C61" s="39">
        <v>6132</v>
      </c>
      <c r="D61" s="2" t="s">
        <v>48</v>
      </c>
      <c r="E61" s="9">
        <v>2026</v>
      </c>
      <c r="F61" s="9">
        <f t="shared" si="3"/>
        <v>507</v>
      </c>
      <c r="G61" s="9">
        <v>830</v>
      </c>
      <c r="H61" s="22">
        <v>2664.2999999999997</v>
      </c>
      <c r="I61" s="56">
        <f t="shared" si="1"/>
        <v>163.69999999999999</v>
      </c>
      <c r="J61" s="10">
        <v>388</v>
      </c>
      <c r="K61" s="11">
        <v>2017.6000000000001</v>
      </c>
      <c r="L61" s="56">
        <f t="shared" si="2"/>
        <v>76.5</v>
      </c>
      <c r="M61" s="12" t="s">
        <v>15</v>
      </c>
      <c r="N61" s="13" t="s">
        <v>15</v>
      </c>
      <c r="O61" s="51" t="s">
        <v>15</v>
      </c>
      <c r="P61" s="50" t="s">
        <v>15</v>
      </c>
      <c r="Q61" s="12" t="s">
        <v>15</v>
      </c>
      <c r="R61" s="13" t="s">
        <v>15</v>
      </c>
      <c r="S61" s="12" t="s">
        <v>15</v>
      </c>
      <c r="T61" s="50" t="s">
        <v>15</v>
      </c>
      <c r="U61" s="50" t="s">
        <v>15</v>
      </c>
      <c r="V61" s="50" t="s">
        <v>15</v>
      </c>
      <c r="Y61" s="91"/>
    </row>
    <row r="62" spans="2:25" s="35" customFormat="1" ht="15.75" x14ac:dyDescent="0.2">
      <c r="B62" s="53">
        <v>44</v>
      </c>
      <c r="C62" s="39">
        <v>6139</v>
      </c>
      <c r="D62" s="2" t="s">
        <v>49</v>
      </c>
      <c r="E62" s="9">
        <v>3079</v>
      </c>
      <c r="F62" s="9">
        <f t="shared" si="3"/>
        <v>770</v>
      </c>
      <c r="G62" s="9">
        <v>924</v>
      </c>
      <c r="H62" s="22">
        <v>2966.04</v>
      </c>
      <c r="I62" s="56">
        <f t="shared" si="1"/>
        <v>120</v>
      </c>
      <c r="J62" s="10">
        <v>387</v>
      </c>
      <c r="K62" s="11">
        <v>2012.3999999999999</v>
      </c>
      <c r="L62" s="56">
        <f t="shared" si="2"/>
        <v>50.3</v>
      </c>
      <c r="M62" s="12" t="s">
        <v>15</v>
      </c>
      <c r="N62" s="13" t="s">
        <v>15</v>
      </c>
      <c r="O62" s="51" t="s">
        <v>15</v>
      </c>
      <c r="P62" s="50" t="s">
        <v>15</v>
      </c>
      <c r="Q62" s="12" t="s">
        <v>15</v>
      </c>
      <c r="R62" s="13" t="s">
        <v>15</v>
      </c>
      <c r="S62" s="12" t="s">
        <v>15</v>
      </c>
      <c r="T62" s="50" t="s">
        <v>15</v>
      </c>
      <c r="U62" s="50" t="s">
        <v>15</v>
      </c>
      <c r="V62" s="50" t="s">
        <v>15</v>
      </c>
      <c r="Y62" s="91"/>
    </row>
    <row r="63" spans="2:25" s="35" customFormat="1" ht="15.75" x14ac:dyDescent="0.2">
      <c r="B63" s="53">
        <v>45</v>
      </c>
      <c r="C63" s="21">
        <v>6219</v>
      </c>
      <c r="D63" s="40" t="s">
        <v>70</v>
      </c>
      <c r="E63" s="12">
        <v>825</v>
      </c>
      <c r="F63" s="9">
        <f t="shared" si="3"/>
        <v>206</v>
      </c>
      <c r="G63" s="10">
        <v>392</v>
      </c>
      <c r="H63" s="11">
        <v>1258.32</v>
      </c>
      <c r="I63" s="56">
        <f t="shared" si="1"/>
        <v>190.3</v>
      </c>
      <c r="J63" s="10">
        <v>118</v>
      </c>
      <c r="K63" s="11">
        <v>613.60000000000014</v>
      </c>
      <c r="L63" s="56">
        <f t="shared" si="2"/>
        <v>57.3</v>
      </c>
      <c r="M63" s="12" t="s">
        <v>15</v>
      </c>
      <c r="N63" s="13" t="s">
        <v>15</v>
      </c>
      <c r="O63" s="51" t="s">
        <v>15</v>
      </c>
      <c r="P63" s="50" t="s">
        <v>15</v>
      </c>
      <c r="Q63" s="12" t="s">
        <v>15</v>
      </c>
      <c r="R63" s="13" t="s">
        <v>15</v>
      </c>
      <c r="S63" s="12" t="s">
        <v>15</v>
      </c>
      <c r="T63" s="50" t="s">
        <v>15</v>
      </c>
      <c r="U63" s="50" t="s">
        <v>15</v>
      </c>
      <c r="V63" s="50" t="s">
        <v>15</v>
      </c>
      <c r="Y63" s="91"/>
    </row>
    <row r="64" spans="2:25" s="35" customFormat="1" ht="15.75" x14ac:dyDescent="0.2">
      <c r="B64" s="57">
        <v>46</v>
      </c>
      <c r="C64" s="21">
        <v>6457</v>
      </c>
      <c r="D64" s="40" t="s">
        <v>71</v>
      </c>
      <c r="E64" s="12">
        <v>631</v>
      </c>
      <c r="F64" s="9">
        <f t="shared" si="3"/>
        <v>158</v>
      </c>
      <c r="G64" s="10">
        <v>207</v>
      </c>
      <c r="H64" s="11">
        <v>664.47</v>
      </c>
      <c r="I64" s="56">
        <f t="shared" si="1"/>
        <v>131</v>
      </c>
      <c r="J64" s="10">
        <v>54</v>
      </c>
      <c r="K64" s="11">
        <v>280.8</v>
      </c>
      <c r="L64" s="56">
        <f t="shared" si="2"/>
        <v>34.200000000000003</v>
      </c>
      <c r="M64" s="12" t="s">
        <v>15</v>
      </c>
      <c r="N64" s="13" t="s">
        <v>15</v>
      </c>
      <c r="O64" s="51" t="s">
        <v>15</v>
      </c>
      <c r="P64" s="50" t="s">
        <v>15</v>
      </c>
      <c r="Q64" s="12" t="s">
        <v>15</v>
      </c>
      <c r="R64" s="13" t="s">
        <v>15</v>
      </c>
      <c r="S64" s="12" t="s">
        <v>15</v>
      </c>
      <c r="T64" s="50" t="s">
        <v>15</v>
      </c>
      <c r="U64" s="50" t="s">
        <v>15</v>
      </c>
      <c r="V64" s="50" t="s">
        <v>15</v>
      </c>
      <c r="Y64" s="91"/>
    </row>
    <row r="65" spans="2:25" s="35" customFormat="1" ht="15.75" x14ac:dyDescent="0.2">
      <c r="B65" s="57">
        <v>47</v>
      </c>
      <c r="C65" s="21">
        <v>6657</v>
      </c>
      <c r="D65" s="23" t="s">
        <v>87</v>
      </c>
      <c r="E65" s="9">
        <v>1426</v>
      </c>
      <c r="F65" s="9">
        <f>ROUND((E65/2/4*2),0)</f>
        <v>357</v>
      </c>
      <c r="G65" s="9">
        <v>706</v>
      </c>
      <c r="H65" s="22">
        <v>2266.2600000000002</v>
      </c>
      <c r="I65" s="56">
        <f t="shared" si="1"/>
        <v>197.8</v>
      </c>
      <c r="J65" s="10">
        <v>324</v>
      </c>
      <c r="K65" s="11">
        <v>1684.7999999999997</v>
      </c>
      <c r="L65" s="56">
        <f t="shared" si="2"/>
        <v>90.8</v>
      </c>
      <c r="M65" s="12" t="s">
        <v>15</v>
      </c>
      <c r="N65" s="13" t="s">
        <v>15</v>
      </c>
      <c r="O65" s="51" t="s">
        <v>15</v>
      </c>
      <c r="P65" s="50" t="s">
        <v>15</v>
      </c>
      <c r="Q65" s="12" t="s">
        <v>15</v>
      </c>
      <c r="R65" s="13" t="s">
        <v>15</v>
      </c>
      <c r="S65" s="12" t="s">
        <v>15</v>
      </c>
      <c r="T65" s="50" t="s">
        <v>15</v>
      </c>
      <c r="U65" s="50" t="s">
        <v>15</v>
      </c>
      <c r="V65" s="50" t="s">
        <v>15</v>
      </c>
      <c r="Y65" s="91"/>
    </row>
    <row r="66" spans="2:25" s="35" customFormat="1" ht="15.75" x14ac:dyDescent="0.2">
      <c r="B66" s="53">
        <v>48</v>
      </c>
      <c r="C66" s="39">
        <v>7041</v>
      </c>
      <c r="D66" s="2" t="s">
        <v>40</v>
      </c>
      <c r="E66" s="9">
        <v>1761</v>
      </c>
      <c r="F66" s="9">
        <f t="shared" si="3"/>
        <v>440</v>
      </c>
      <c r="G66" s="9">
        <v>298</v>
      </c>
      <c r="H66" s="22">
        <v>956.57999999999993</v>
      </c>
      <c r="I66" s="56">
        <f t="shared" si="1"/>
        <v>67.7</v>
      </c>
      <c r="J66" s="10">
        <v>217</v>
      </c>
      <c r="K66" s="11">
        <v>1128.4000000000001</v>
      </c>
      <c r="L66" s="56">
        <f t="shared" si="2"/>
        <v>49.3</v>
      </c>
      <c r="M66" s="12" t="s">
        <v>15</v>
      </c>
      <c r="N66" s="13" t="s">
        <v>15</v>
      </c>
      <c r="O66" s="51" t="s">
        <v>15</v>
      </c>
      <c r="P66" s="50" t="s">
        <v>15</v>
      </c>
      <c r="Q66" s="12" t="s">
        <v>15</v>
      </c>
      <c r="R66" s="13" t="s">
        <v>15</v>
      </c>
      <c r="S66" s="12" t="s">
        <v>15</v>
      </c>
      <c r="T66" s="50" t="s">
        <v>15</v>
      </c>
      <c r="U66" s="50" t="s">
        <v>15</v>
      </c>
      <c r="V66" s="50" t="s">
        <v>15</v>
      </c>
      <c r="Y66" s="91"/>
    </row>
    <row r="67" spans="2:25" s="35" customFormat="1" ht="15.75" x14ac:dyDescent="0.2">
      <c r="B67" s="53">
        <v>49</v>
      </c>
      <c r="C67" s="39">
        <v>7049</v>
      </c>
      <c r="D67" s="2" t="s">
        <v>84</v>
      </c>
      <c r="E67" s="9">
        <v>2469</v>
      </c>
      <c r="F67" s="9">
        <f t="shared" si="3"/>
        <v>617</v>
      </c>
      <c r="G67" s="9">
        <v>786</v>
      </c>
      <c r="H67" s="22">
        <v>2523.06</v>
      </c>
      <c r="I67" s="56">
        <f t="shared" si="1"/>
        <v>127.4</v>
      </c>
      <c r="J67" s="10">
        <v>590</v>
      </c>
      <c r="K67" s="11">
        <v>3068</v>
      </c>
      <c r="L67" s="56">
        <f t="shared" si="2"/>
        <v>95.6</v>
      </c>
      <c r="M67" s="12" t="s">
        <v>15</v>
      </c>
      <c r="N67" s="13" t="s">
        <v>15</v>
      </c>
      <c r="O67" s="51" t="s">
        <v>15</v>
      </c>
      <c r="P67" s="50" t="s">
        <v>15</v>
      </c>
      <c r="Q67" s="12" t="s">
        <v>15</v>
      </c>
      <c r="R67" s="13" t="s">
        <v>15</v>
      </c>
      <c r="S67" s="12" t="s">
        <v>15</v>
      </c>
      <c r="T67" s="50" t="s">
        <v>15</v>
      </c>
      <c r="U67" s="50" t="s">
        <v>15</v>
      </c>
      <c r="V67" s="50" t="s">
        <v>15</v>
      </c>
      <c r="Y67" s="91"/>
    </row>
    <row r="68" spans="2:25" s="35" customFormat="1" ht="31.5" x14ac:dyDescent="0.2">
      <c r="B68" s="57">
        <v>50</v>
      </c>
      <c r="C68" s="39">
        <v>7088</v>
      </c>
      <c r="D68" s="2" t="s">
        <v>109</v>
      </c>
      <c r="E68" s="9">
        <v>382</v>
      </c>
      <c r="F68" s="9">
        <f t="shared" si="3"/>
        <v>96</v>
      </c>
      <c r="G68" s="9">
        <v>54</v>
      </c>
      <c r="H68" s="22">
        <v>173.34</v>
      </c>
      <c r="I68" s="56">
        <f t="shared" si="1"/>
        <v>56.3</v>
      </c>
      <c r="J68" s="10">
        <v>27</v>
      </c>
      <c r="K68" s="11">
        <v>140.4</v>
      </c>
      <c r="L68" s="56">
        <f t="shared" si="2"/>
        <v>28.1</v>
      </c>
      <c r="M68" s="12" t="s">
        <v>15</v>
      </c>
      <c r="N68" s="13" t="s">
        <v>15</v>
      </c>
      <c r="O68" s="51" t="s">
        <v>15</v>
      </c>
      <c r="P68" s="50" t="s">
        <v>15</v>
      </c>
      <c r="Q68" s="12" t="s">
        <v>15</v>
      </c>
      <c r="R68" s="13" t="s">
        <v>15</v>
      </c>
      <c r="S68" s="12" t="s">
        <v>15</v>
      </c>
      <c r="T68" s="50" t="s">
        <v>15</v>
      </c>
      <c r="U68" s="50" t="s">
        <v>15</v>
      </c>
      <c r="V68" s="50" t="s">
        <v>15</v>
      </c>
      <c r="Y68" s="91"/>
    </row>
    <row r="69" spans="2:25" s="35" customFormat="1" ht="15.75" x14ac:dyDescent="0.2">
      <c r="B69" s="57">
        <v>51</v>
      </c>
      <c r="C69" s="39" t="s">
        <v>107</v>
      </c>
      <c r="D69" s="2" t="s">
        <v>106</v>
      </c>
      <c r="E69" s="94">
        <v>1233</v>
      </c>
      <c r="F69" s="94">
        <f t="shared" si="3"/>
        <v>308</v>
      </c>
      <c r="G69" s="94">
        <f>52+211</f>
        <v>263</v>
      </c>
      <c r="H69" s="95">
        <f>166.92+677.31</f>
        <v>844.2299999999999</v>
      </c>
      <c r="I69" s="96">
        <f t="shared" si="1"/>
        <v>85.4</v>
      </c>
      <c r="J69" s="97">
        <f>19+193</f>
        <v>212</v>
      </c>
      <c r="K69" s="98">
        <f>98.8+1003.6</f>
        <v>1102.4000000000001</v>
      </c>
      <c r="L69" s="96">
        <f t="shared" si="2"/>
        <v>68.8</v>
      </c>
      <c r="M69" s="27" t="s">
        <v>15</v>
      </c>
      <c r="N69" s="24" t="s">
        <v>15</v>
      </c>
      <c r="O69" s="48" t="s">
        <v>15</v>
      </c>
      <c r="P69" s="47" t="s">
        <v>15</v>
      </c>
      <c r="Q69" s="27" t="s">
        <v>15</v>
      </c>
      <c r="R69" s="24" t="s">
        <v>15</v>
      </c>
      <c r="S69" s="27" t="s">
        <v>15</v>
      </c>
      <c r="T69" s="47" t="s">
        <v>15</v>
      </c>
      <c r="U69" s="47" t="s">
        <v>15</v>
      </c>
      <c r="V69" s="47" t="s">
        <v>15</v>
      </c>
      <c r="Y69" s="91"/>
    </row>
    <row r="70" spans="2:25" s="35" customFormat="1" ht="15.75" x14ac:dyDescent="0.2">
      <c r="B70" s="53">
        <v>52</v>
      </c>
      <c r="C70" s="39">
        <v>8127</v>
      </c>
      <c r="D70" s="2" t="s">
        <v>50</v>
      </c>
      <c r="E70" s="9">
        <v>1394</v>
      </c>
      <c r="F70" s="9">
        <f t="shared" si="3"/>
        <v>349</v>
      </c>
      <c r="G70" s="9">
        <v>293</v>
      </c>
      <c r="H70" s="22">
        <v>940.53</v>
      </c>
      <c r="I70" s="56">
        <f t="shared" si="1"/>
        <v>84</v>
      </c>
      <c r="J70" s="10">
        <v>184</v>
      </c>
      <c r="K70" s="11">
        <v>956.8</v>
      </c>
      <c r="L70" s="56">
        <f t="shared" si="2"/>
        <v>52.7</v>
      </c>
      <c r="M70" s="12" t="s">
        <v>15</v>
      </c>
      <c r="N70" s="13" t="s">
        <v>15</v>
      </c>
      <c r="O70" s="51" t="s">
        <v>15</v>
      </c>
      <c r="P70" s="50" t="s">
        <v>15</v>
      </c>
      <c r="Q70" s="12" t="s">
        <v>15</v>
      </c>
      <c r="R70" s="13" t="s">
        <v>15</v>
      </c>
      <c r="S70" s="12" t="s">
        <v>15</v>
      </c>
      <c r="T70" s="50" t="s">
        <v>15</v>
      </c>
      <c r="U70" s="50" t="s">
        <v>15</v>
      </c>
      <c r="V70" s="50" t="s">
        <v>15</v>
      </c>
      <c r="Y70" s="91"/>
    </row>
    <row r="71" spans="2:25" s="35" customFormat="1" ht="15.75" x14ac:dyDescent="0.2">
      <c r="B71" s="53">
        <v>53</v>
      </c>
      <c r="C71" s="69">
        <v>9076</v>
      </c>
      <c r="D71" s="2" t="s">
        <v>63</v>
      </c>
      <c r="E71" s="25" t="s">
        <v>15</v>
      </c>
      <c r="F71" s="25" t="s">
        <v>15</v>
      </c>
      <c r="G71" s="25" t="s">
        <v>15</v>
      </c>
      <c r="H71" s="58" t="s">
        <v>15</v>
      </c>
      <c r="I71" s="58" t="s">
        <v>15</v>
      </c>
      <c r="J71" s="58" t="s">
        <v>15</v>
      </c>
      <c r="K71" s="58" t="s">
        <v>15</v>
      </c>
      <c r="L71" s="58" t="s">
        <v>15</v>
      </c>
      <c r="M71" s="12">
        <v>2767</v>
      </c>
      <c r="N71" s="13">
        <v>54454.559999999998</v>
      </c>
      <c r="O71" s="51" t="s">
        <v>15</v>
      </c>
      <c r="P71" s="50" t="s">
        <v>15</v>
      </c>
      <c r="Q71" s="12" t="s">
        <v>15</v>
      </c>
      <c r="R71" s="12">
        <v>2767</v>
      </c>
      <c r="S71" s="92">
        <v>50525.420000000006</v>
      </c>
      <c r="T71" s="50" t="s">
        <v>15</v>
      </c>
      <c r="U71" s="50" t="s">
        <v>15</v>
      </c>
      <c r="V71" s="50" t="s">
        <v>15</v>
      </c>
      <c r="Y71" s="91"/>
    </row>
    <row r="72" spans="2:25" s="35" customFormat="1" ht="15.75" x14ac:dyDescent="0.2">
      <c r="B72" s="57">
        <v>54</v>
      </c>
      <c r="C72" s="39">
        <v>10229</v>
      </c>
      <c r="D72" s="2" t="s">
        <v>42</v>
      </c>
      <c r="E72" s="9">
        <v>669</v>
      </c>
      <c r="F72" s="9">
        <f t="shared" si="3"/>
        <v>167</v>
      </c>
      <c r="G72" s="25">
        <v>195</v>
      </c>
      <c r="H72" s="38">
        <v>625.95000000000005</v>
      </c>
      <c r="I72" s="56">
        <f t="shared" si="1"/>
        <v>116.8</v>
      </c>
      <c r="J72" s="10">
        <v>161</v>
      </c>
      <c r="K72" s="11">
        <v>837.2</v>
      </c>
      <c r="L72" s="56">
        <f t="shared" si="2"/>
        <v>96.4</v>
      </c>
      <c r="M72" s="12" t="s">
        <v>15</v>
      </c>
      <c r="N72" s="13" t="s">
        <v>15</v>
      </c>
      <c r="O72" s="51" t="s">
        <v>15</v>
      </c>
      <c r="P72" s="50" t="s">
        <v>15</v>
      </c>
      <c r="Q72" s="12" t="s">
        <v>15</v>
      </c>
      <c r="R72" s="13" t="s">
        <v>15</v>
      </c>
      <c r="S72" s="12" t="s">
        <v>15</v>
      </c>
      <c r="T72" s="50" t="s">
        <v>15</v>
      </c>
      <c r="U72" s="50" t="s">
        <v>15</v>
      </c>
      <c r="V72" s="50" t="s">
        <v>15</v>
      </c>
      <c r="Y72" s="91"/>
    </row>
    <row r="73" spans="2:25" s="35" customFormat="1" ht="15.75" x14ac:dyDescent="0.2">
      <c r="B73" s="57">
        <v>55</v>
      </c>
      <c r="C73" s="26">
        <v>10356</v>
      </c>
      <c r="D73" s="23" t="s">
        <v>85</v>
      </c>
      <c r="E73" s="25">
        <v>124</v>
      </c>
      <c r="F73" s="9">
        <f t="shared" si="3"/>
        <v>31</v>
      </c>
      <c r="G73" s="9">
        <v>49</v>
      </c>
      <c r="H73" s="22">
        <v>157.29000000000002</v>
      </c>
      <c r="I73" s="56">
        <f t="shared" si="1"/>
        <v>158.1</v>
      </c>
      <c r="J73" s="10">
        <v>16</v>
      </c>
      <c r="K73" s="11">
        <v>83.199999999999989</v>
      </c>
      <c r="L73" s="56">
        <f t="shared" si="2"/>
        <v>51.6</v>
      </c>
      <c r="M73" s="25">
        <v>3149</v>
      </c>
      <c r="N73" s="58">
        <v>61972.32</v>
      </c>
      <c r="O73" s="51" t="s">
        <v>15</v>
      </c>
      <c r="P73" s="50" t="s">
        <v>15</v>
      </c>
      <c r="Q73" s="25" t="s">
        <v>15</v>
      </c>
      <c r="R73" s="25">
        <v>3151</v>
      </c>
      <c r="S73" s="93">
        <v>57537.259999999995</v>
      </c>
      <c r="T73" s="50" t="s">
        <v>15</v>
      </c>
      <c r="U73" s="50" t="s">
        <v>15</v>
      </c>
      <c r="V73" s="50" t="s">
        <v>15</v>
      </c>
      <c r="Y73" s="91"/>
    </row>
    <row r="74" spans="2:25" s="35" customFormat="1" ht="15.75" x14ac:dyDescent="0.2">
      <c r="B74" s="53">
        <v>56</v>
      </c>
      <c r="C74" s="39">
        <v>14610</v>
      </c>
      <c r="D74" s="2" t="s">
        <v>33</v>
      </c>
      <c r="E74" s="9">
        <v>246</v>
      </c>
      <c r="F74" s="9">
        <f t="shared" si="3"/>
        <v>62</v>
      </c>
      <c r="G74" s="9">
        <v>90</v>
      </c>
      <c r="H74" s="22">
        <v>288.89999999999998</v>
      </c>
      <c r="I74" s="56">
        <f t="shared" si="1"/>
        <v>145.19999999999999</v>
      </c>
      <c r="J74" s="10">
        <v>57</v>
      </c>
      <c r="K74" s="11">
        <v>296.39999999999998</v>
      </c>
      <c r="L74" s="56">
        <f t="shared" si="2"/>
        <v>91.9</v>
      </c>
      <c r="M74" s="12" t="s">
        <v>15</v>
      </c>
      <c r="N74" s="13" t="s">
        <v>15</v>
      </c>
      <c r="O74" s="51" t="s">
        <v>15</v>
      </c>
      <c r="P74" s="50" t="s">
        <v>15</v>
      </c>
      <c r="Q74" s="12" t="s">
        <v>15</v>
      </c>
      <c r="R74" s="12" t="s">
        <v>15</v>
      </c>
      <c r="S74" s="12" t="s">
        <v>15</v>
      </c>
      <c r="T74" s="50" t="s">
        <v>15</v>
      </c>
      <c r="U74" s="50" t="s">
        <v>15</v>
      </c>
      <c r="V74" s="50" t="s">
        <v>15</v>
      </c>
      <c r="Y74" s="91"/>
    </row>
    <row r="75" spans="2:25" s="35" customFormat="1" ht="15.75" x14ac:dyDescent="0.2">
      <c r="B75" s="53">
        <v>57</v>
      </c>
      <c r="C75" s="26">
        <v>23171</v>
      </c>
      <c r="D75" s="23" t="s">
        <v>88</v>
      </c>
      <c r="E75" s="25" t="s">
        <v>15</v>
      </c>
      <c r="F75" s="25" t="s">
        <v>15</v>
      </c>
      <c r="G75" s="25" t="s">
        <v>15</v>
      </c>
      <c r="H75" s="25" t="s">
        <v>15</v>
      </c>
      <c r="I75" s="25" t="s">
        <v>15</v>
      </c>
      <c r="J75" s="25" t="s">
        <v>15</v>
      </c>
      <c r="K75" s="25" t="s">
        <v>15</v>
      </c>
      <c r="L75" s="25" t="s">
        <v>15</v>
      </c>
      <c r="M75" s="12">
        <v>2046</v>
      </c>
      <c r="N75" s="13">
        <v>40265.279999999999</v>
      </c>
      <c r="O75" s="51" t="s">
        <v>15</v>
      </c>
      <c r="P75" s="50" t="s">
        <v>15</v>
      </c>
      <c r="Q75" s="12" t="s">
        <v>15</v>
      </c>
      <c r="R75" s="12">
        <v>2046</v>
      </c>
      <c r="S75" s="92">
        <v>37359.959999999992</v>
      </c>
      <c r="T75" s="50" t="s">
        <v>15</v>
      </c>
      <c r="U75" s="50" t="s">
        <v>15</v>
      </c>
      <c r="V75" s="50" t="s">
        <v>15</v>
      </c>
      <c r="Y75" s="91"/>
    </row>
    <row r="76" spans="2:25" s="35" customFormat="1" ht="15.75" x14ac:dyDescent="0.2">
      <c r="B76" s="57">
        <v>58</v>
      </c>
      <c r="C76" s="39">
        <v>24650</v>
      </c>
      <c r="D76" s="2" t="s">
        <v>41</v>
      </c>
      <c r="E76" s="9">
        <v>546</v>
      </c>
      <c r="F76" s="9">
        <f t="shared" si="3"/>
        <v>137</v>
      </c>
      <c r="G76" s="9">
        <v>240</v>
      </c>
      <c r="H76" s="22">
        <v>770.4</v>
      </c>
      <c r="I76" s="56">
        <f t="shared" si="1"/>
        <v>175.2</v>
      </c>
      <c r="J76" s="10">
        <v>115</v>
      </c>
      <c r="K76" s="11">
        <v>598.00000000000011</v>
      </c>
      <c r="L76" s="56">
        <f t="shared" si="2"/>
        <v>83.9</v>
      </c>
      <c r="M76" s="12" t="s">
        <v>15</v>
      </c>
      <c r="N76" s="13" t="s">
        <v>15</v>
      </c>
      <c r="O76" s="51" t="s">
        <v>15</v>
      </c>
      <c r="P76" s="50" t="s">
        <v>15</v>
      </c>
      <c r="Q76" s="12" t="s">
        <v>15</v>
      </c>
      <c r="R76" s="13" t="s">
        <v>15</v>
      </c>
      <c r="S76" s="12" t="s">
        <v>15</v>
      </c>
      <c r="T76" s="50" t="s">
        <v>15</v>
      </c>
      <c r="U76" s="50" t="s">
        <v>15</v>
      </c>
      <c r="V76" s="50" t="s">
        <v>15</v>
      </c>
      <c r="Y76" s="91"/>
    </row>
    <row r="77" spans="2:25" s="35" customFormat="1" ht="31.5" x14ac:dyDescent="0.2">
      <c r="B77" s="57">
        <v>59</v>
      </c>
      <c r="C77" s="39">
        <v>28954</v>
      </c>
      <c r="D77" s="2" t="s">
        <v>97</v>
      </c>
      <c r="E77" s="25">
        <v>323</v>
      </c>
      <c r="F77" s="9">
        <f t="shared" si="3"/>
        <v>81</v>
      </c>
      <c r="G77" s="25">
        <v>46</v>
      </c>
      <c r="H77" s="25">
        <v>147.66</v>
      </c>
      <c r="I77" s="56">
        <f t="shared" si="1"/>
        <v>56.8</v>
      </c>
      <c r="J77" s="25">
        <v>24</v>
      </c>
      <c r="K77" s="13">
        <v>124.80000000000001</v>
      </c>
      <c r="L77" s="56">
        <f t="shared" si="2"/>
        <v>29.6</v>
      </c>
      <c r="M77" s="12" t="s">
        <v>15</v>
      </c>
      <c r="N77" s="13" t="s">
        <v>15</v>
      </c>
      <c r="O77" s="51" t="s">
        <v>15</v>
      </c>
      <c r="P77" s="50" t="s">
        <v>15</v>
      </c>
      <c r="Q77" s="12" t="s">
        <v>15</v>
      </c>
      <c r="R77" s="13" t="s">
        <v>15</v>
      </c>
      <c r="S77" s="12" t="s">
        <v>15</v>
      </c>
      <c r="T77" s="50" t="s">
        <v>15</v>
      </c>
      <c r="U77" s="50" t="s">
        <v>15</v>
      </c>
      <c r="V77" s="50" t="s">
        <v>15</v>
      </c>
      <c r="Y77" s="91"/>
    </row>
    <row r="78" spans="2:25" s="35" customFormat="1" ht="15.75" x14ac:dyDescent="0.2">
      <c r="B78" s="53">
        <v>60</v>
      </c>
      <c r="C78" s="69">
        <v>30440</v>
      </c>
      <c r="D78" s="2" t="s">
        <v>93</v>
      </c>
      <c r="E78" s="25">
        <v>133</v>
      </c>
      <c r="F78" s="9">
        <f t="shared" si="3"/>
        <v>33</v>
      </c>
      <c r="G78" s="25">
        <v>104</v>
      </c>
      <c r="H78" s="25">
        <v>333.84</v>
      </c>
      <c r="I78" s="56">
        <f t="shared" si="1"/>
        <v>315.2</v>
      </c>
      <c r="J78" s="25">
        <v>57</v>
      </c>
      <c r="K78" s="13">
        <v>296.39999999999998</v>
      </c>
      <c r="L78" s="56">
        <f t="shared" si="2"/>
        <v>172.7</v>
      </c>
      <c r="M78" s="12" t="s">
        <v>15</v>
      </c>
      <c r="N78" s="13" t="s">
        <v>15</v>
      </c>
      <c r="O78" s="51" t="s">
        <v>15</v>
      </c>
      <c r="P78" s="50" t="s">
        <v>15</v>
      </c>
      <c r="Q78" s="12" t="s">
        <v>15</v>
      </c>
      <c r="R78" s="13" t="s">
        <v>15</v>
      </c>
      <c r="S78" s="12" t="s">
        <v>15</v>
      </c>
      <c r="T78" s="50" t="s">
        <v>15</v>
      </c>
      <c r="U78" s="50" t="s">
        <v>15</v>
      </c>
      <c r="V78" s="50" t="s">
        <v>15</v>
      </c>
      <c r="Y78" s="91"/>
    </row>
    <row r="79" spans="2:25" s="35" customFormat="1" ht="15.75" x14ac:dyDescent="0.2">
      <c r="B79" s="53">
        <v>61</v>
      </c>
      <c r="C79" s="21">
        <v>30462</v>
      </c>
      <c r="D79" s="40" t="s">
        <v>72</v>
      </c>
      <c r="E79" s="12">
        <v>292</v>
      </c>
      <c r="F79" s="9">
        <f t="shared" si="3"/>
        <v>73</v>
      </c>
      <c r="G79" s="10">
        <v>65</v>
      </c>
      <c r="H79" s="11">
        <v>208.64999999999998</v>
      </c>
      <c r="I79" s="56">
        <f t="shared" si="1"/>
        <v>89</v>
      </c>
      <c r="J79" s="10">
        <v>28</v>
      </c>
      <c r="K79" s="11">
        <v>145.59999999999997</v>
      </c>
      <c r="L79" s="56">
        <f t="shared" si="2"/>
        <v>38.4</v>
      </c>
      <c r="M79" s="12" t="s">
        <v>15</v>
      </c>
      <c r="N79" s="13" t="s">
        <v>15</v>
      </c>
      <c r="O79" s="51" t="s">
        <v>15</v>
      </c>
      <c r="P79" s="50" t="s">
        <v>15</v>
      </c>
      <c r="Q79" s="12" t="s">
        <v>15</v>
      </c>
      <c r="R79" s="13" t="s">
        <v>15</v>
      </c>
      <c r="S79" s="12" t="s">
        <v>15</v>
      </c>
      <c r="T79" s="50" t="s">
        <v>15</v>
      </c>
      <c r="U79" s="50" t="s">
        <v>15</v>
      </c>
      <c r="V79" s="50" t="s">
        <v>15</v>
      </c>
      <c r="Y79" s="91"/>
    </row>
    <row r="80" spans="2:25" s="35" customFormat="1" ht="15.75" x14ac:dyDescent="0.2">
      <c r="B80" s="57">
        <v>62</v>
      </c>
      <c r="C80" s="39">
        <v>36199</v>
      </c>
      <c r="D80" s="37" t="s">
        <v>89</v>
      </c>
      <c r="E80" s="10">
        <v>1339</v>
      </c>
      <c r="F80" s="9">
        <f t="shared" si="3"/>
        <v>335</v>
      </c>
      <c r="G80" s="10">
        <v>533</v>
      </c>
      <c r="H80" s="11">
        <v>1710.9299999999998</v>
      </c>
      <c r="I80" s="56">
        <f t="shared" si="1"/>
        <v>159.1</v>
      </c>
      <c r="J80" s="10">
        <v>194</v>
      </c>
      <c r="K80" s="11">
        <v>1008.8000000000001</v>
      </c>
      <c r="L80" s="56">
        <f t="shared" si="2"/>
        <v>57.9</v>
      </c>
      <c r="M80" s="12" t="s">
        <v>15</v>
      </c>
      <c r="N80" s="13" t="s">
        <v>15</v>
      </c>
      <c r="O80" s="51" t="s">
        <v>15</v>
      </c>
      <c r="P80" s="50" t="s">
        <v>15</v>
      </c>
      <c r="Q80" s="12" t="s">
        <v>15</v>
      </c>
      <c r="R80" s="13" t="s">
        <v>15</v>
      </c>
      <c r="S80" s="12" t="s">
        <v>15</v>
      </c>
      <c r="T80" s="50" t="s">
        <v>15</v>
      </c>
      <c r="U80" s="50" t="s">
        <v>15</v>
      </c>
      <c r="V80" s="50" t="s">
        <v>15</v>
      </c>
      <c r="Y80" s="91"/>
    </row>
    <row r="81" spans="1:25" s="35" customFormat="1" ht="15.75" x14ac:dyDescent="0.2">
      <c r="B81" s="57">
        <v>63</v>
      </c>
      <c r="C81" s="39">
        <v>37905</v>
      </c>
      <c r="D81" s="2" t="s">
        <v>34</v>
      </c>
      <c r="E81" s="9">
        <v>347</v>
      </c>
      <c r="F81" s="9">
        <f t="shared" si="3"/>
        <v>87</v>
      </c>
      <c r="G81" s="9">
        <v>74</v>
      </c>
      <c r="H81" s="22">
        <v>237.54</v>
      </c>
      <c r="I81" s="56">
        <f t="shared" si="1"/>
        <v>85.1</v>
      </c>
      <c r="J81" s="10">
        <v>39</v>
      </c>
      <c r="K81" s="11">
        <v>202.8</v>
      </c>
      <c r="L81" s="56">
        <f t="shared" si="2"/>
        <v>44.8</v>
      </c>
      <c r="M81" s="12" t="s">
        <v>15</v>
      </c>
      <c r="N81" s="13" t="s">
        <v>15</v>
      </c>
      <c r="O81" s="51" t="s">
        <v>15</v>
      </c>
      <c r="P81" s="50" t="s">
        <v>15</v>
      </c>
      <c r="Q81" s="12" t="s">
        <v>15</v>
      </c>
      <c r="R81" s="13" t="s">
        <v>15</v>
      </c>
      <c r="S81" s="12" t="s">
        <v>15</v>
      </c>
      <c r="T81" s="50" t="s">
        <v>15</v>
      </c>
      <c r="U81" s="50" t="s">
        <v>15</v>
      </c>
      <c r="V81" s="50" t="s">
        <v>15</v>
      </c>
      <c r="Y81" s="91"/>
    </row>
    <row r="82" spans="1:25" s="35" customFormat="1" ht="15.75" x14ac:dyDescent="0.2">
      <c r="B82" s="53">
        <v>64</v>
      </c>
      <c r="C82" s="39">
        <v>49198</v>
      </c>
      <c r="D82" s="2" t="s">
        <v>35</v>
      </c>
      <c r="E82" s="9">
        <v>944</v>
      </c>
      <c r="F82" s="9">
        <f t="shared" si="3"/>
        <v>236</v>
      </c>
      <c r="G82" s="9">
        <v>402</v>
      </c>
      <c r="H82" s="22">
        <v>1290.42</v>
      </c>
      <c r="I82" s="56">
        <f t="shared" si="1"/>
        <v>170.3</v>
      </c>
      <c r="J82" s="10">
        <v>158</v>
      </c>
      <c r="K82" s="11">
        <v>821.59999999999991</v>
      </c>
      <c r="L82" s="56">
        <f t="shared" si="2"/>
        <v>66.900000000000006</v>
      </c>
      <c r="M82" s="12" t="s">
        <v>15</v>
      </c>
      <c r="N82" s="13" t="s">
        <v>15</v>
      </c>
      <c r="O82" s="51" t="s">
        <v>15</v>
      </c>
      <c r="P82" s="50" t="s">
        <v>15</v>
      </c>
      <c r="Q82" s="12" t="s">
        <v>15</v>
      </c>
      <c r="R82" s="13" t="s">
        <v>15</v>
      </c>
      <c r="S82" s="12" t="s">
        <v>15</v>
      </c>
      <c r="T82" s="50" t="s">
        <v>15</v>
      </c>
      <c r="U82" s="50" t="s">
        <v>15</v>
      </c>
      <c r="V82" s="50" t="s">
        <v>15</v>
      </c>
      <c r="Y82" s="91"/>
    </row>
    <row r="83" spans="1:25" s="35" customFormat="1" ht="15.75" x14ac:dyDescent="0.2">
      <c r="B83" s="53">
        <v>65</v>
      </c>
      <c r="C83" s="39">
        <v>50386</v>
      </c>
      <c r="D83" s="2" t="s">
        <v>99</v>
      </c>
      <c r="E83" s="9">
        <v>376</v>
      </c>
      <c r="F83" s="9">
        <f t="shared" si="3"/>
        <v>94</v>
      </c>
      <c r="G83" s="9">
        <v>148</v>
      </c>
      <c r="H83" s="22">
        <v>475.08000000000004</v>
      </c>
      <c r="I83" s="56">
        <f t="shared" si="1"/>
        <v>157.4</v>
      </c>
      <c r="J83" s="10">
        <v>64</v>
      </c>
      <c r="K83" s="11">
        <v>332.8</v>
      </c>
      <c r="L83" s="56">
        <f t="shared" si="2"/>
        <v>68.099999999999994</v>
      </c>
      <c r="M83" s="12" t="s">
        <v>15</v>
      </c>
      <c r="N83" s="13" t="s">
        <v>15</v>
      </c>
      <c r="O83" s="51" t="s">
        <v>15</v>
      </c>
      <c r="P83" s="50" t="s">
        <v>15</v>
      </c>
      <c r="Q83" s="12" t="s">
        <v>15</v>
      </c>
      <c r="R83" s="13" t="s">
        <v>15</v>
      </c>
      <c r="S83" s="12" t="s">
        <v>15</v>
      </c>
      <c r="T83" s="50" t="s">
        <v>15</v>
      </c>
      <c r="U83" s="50" t="s">
        <v>15</v>
      </c>
      <c r="V83" s="50" t="s">
        <v>15</v>
      </c>
      <c r="Y83" s="91"/>
    </row>
    <row r="84" spans="1:25" s="35" customFormat="1" ht="15.75" x14ac:dyDescent="0.2">
      <c r="B84" s="57">
        <v>66</v>
      </c>
      <c r="C84" s="39">
        <v>50388</v>
      </c>
      <c r="D84" s="2" t="s">
        <v>98</v>
      </c>
      <c r="E84" s="25">
        <v>141</v>
      </c>
      <c r="F84" s="9">
        <f t="shared" si="3"/>
        <v>35</v>
      </c>
      <c r="G84" s="9">
        <v>42</v>
      </c>
      <c r="H84" s="22">
        <v>134.82</v>
      </c>
      <c r="I84" s="56">
        <f t="shared" si="1"/>
        <v>120</v>
      </c>
      <c r="J84" s="10">
        <v>9</v>
      </c>
      <c r="K84" s="11">
        <v>46.8</v>
      </c>
      <c r="L84" s="56">
        <f t="shared" si="2"/>
        <v>25.7</v>
      </c>
      <c r="M84" s="12" t="s">
        <v>15</v>
      </c>
      <c r="N84" s="13" t="s">
        <v>15</v>
      </c>
      <c r="O84" s="51" t="s">
        <v>15</v>
      </c>
      <c r="P84" s="50" t="s">
        <v>15</v>
      </c>
      <c r="Q84" s="12" t="s">
        <v>15</v>
      </c>
      <c r="R84" s="13" t="s">
        <v>15</v>
      </c>
      <c r="S84" s="12" t="s">
        <v>15</v>
      </c>
      <c r="T84" s="50" t="s">
        <v>15</v>
      </c>
      <c r="U84" s="50" t="s">
        <v>15</v>
      </c>
      <c r="V84" s="50" t="s">
        <v>15</v>
      </c>
      <c r="Y84" s="91"/>
    </row>
    <row r="85" spans="1:25" s="35" customFormat="1" ht="15.75" x14ac:dyDescent="0.2">
      <c r="B85" s="57">
        <v>67</v>
      </c>
      <c r="C85" s="42">
        <v>51918</v>
      </c>
      <c r="D85" s="23" t="s">
        <v>36</v>
      </c>
      <c r="E85" s="9">
        <v>1166</v>
      </c>
      <c r="F85" s="9">
        <f t="shared" si="3"/>
        <v>292</v>
      </c>
      <c r="G85" s="9">
        <v>398</v>
      </c>
      <c r="H85" s="22">
        <v>1277.58</v>
      </c>
      <c r="I85" s="56">
        <f t="shared" si="1"/>
        <v>136.30000000000001</v>
      </c>
      <c r="J85" s="10">
        <v>241</v>
      </c>
      <c r="K85" s="11">
        <v>1253.1999999999998</v>
      </c>
      <c r="L85" s="56">
        <f t="shared" si="2"/>
        <v>82.5</v>
      </c>
      <c r="M85" s="12" t="s">
        <v>15</v>
      </c>
      <c r="N85" s="13" t="s">
        <v>15</v>
      </c>
      <c r="O85" s="51" t="s">
        <v>15</v>
      </c>
      <c r="P85" s="50" t="s">
        <v>15</v>
      </c>
      <c r="Q85" s="12" t="s">
        <v>15</v>
      </c>
      <c r="R85" s="13" t="s">
        <v>15</v>
      </c>
      <c r="S85" s="12" t="s">
        <v>15</v>
      </c>
      <c r="T85" s="50" t="s">
        <v>15</v>
      </c>
      <c r="U85" s="50" t="s">
        <v>15</v>
      </c>
      <c r="V85" s="50" t="s">
        <v>15</v>
      </c>
      <c r="Y85" s="91"/>
    </row>
    <row r="86" spans="1:25" s="35" customFormat="1" ht="17.25" customHeight="1" x14ac:dyDescent="0.2">
      <c r="B86" s="53">
        <v>68</v>
      </c>
      <c r="C86" s="39">
        <v>52165</v>
      </c>
      <c r="D86" s="2" t="s">
        <v>51</v>
      </c>
      <c r="E86" s="25">
        <v>694</v>
      </c>
      <c r="F86" s="9">
        <f t="shared" si="3"/>
        <v>174</v>
      </c>
      <c r="G86" s="9">
        <v>250</v>
      </c>
      <c r="H86" s="22">
        <v>802.5</v>
      </c>
      <c r="I86" s="56">
        <f t="shared" ref="I86:I93" si="4">+ROUND(G86/F86*100,1)</f>
        <v>143.69999999999999</v>
      </c>
      <c r="J86" s="10">
        <v>118</v>
      </c>
      <c r="K86" s="11">
        <v>613.59999999999991</v>
      </c>
      <c r="L86" s="56">
        <f t="shared" ref="L86:L93" si="5">+ROUND(J86/F86*100,1)</f>
        <v>67.8</v>
      </c>
      <c r="M86" s="12" t="s">
        <v>15</v>
      </c>
      <c r="N86" s="13" t="s">
        <v>15</v>
      </c>
      <c r="O86" s="51" t="s">
        <v>15</v>
      </c>
      <c r="P86" s="50" t="s">
        <v>15</v>
      </c>
      <c r="Q86" s="12" t="s">
        <v>15</v>
      </c>
      <c r="R86" s="13" t="s">
        <v>15</v>
      </c>
      <c r="S86" s="12" t="s">
        <v>15</v>
      </c>
      <c r="T86" s="50" t="s">
        <v>15</v>
      </c>
      <c r="U86" s="50" t="s">
        <v>15</v>
      </c>
      <c r="V86" s="50" t="s">
        <v>15</v>
      </c>
      <c r="Y86" s="91"/>
    </row>
    <row r="87" spans="1:25" s="35" customFormat="1" ht="17.25" customHeight="1" x14ac:dyDescent="0.2">
      <c r="B87" s="53">
        <v>69</v>
      </c>
      <c r="C87" s="39">
        <v>53117</v>
      </c>
      <c r="D87" s="2" t="s">
        <v>90</v>
      </c>
      <c r="E87" s="9">
        <v>1341</v>
      </c>
      <c r="F87" s="9">
        <f t="shared" si="3"/>
        <v>335</v>
      </c>
      <c r="G87" s="9">
        <v>160</v>
      </c>
      <c r="H87" s="22">
        <v>513.59999999999991</v>
      </c>
      <c r="I87" s="56">
        <f t="shared" si="4"/>
        <v>47.8</v>
      </c>
      <c r="J87" s="10">
        <v>137</v>
      </c>
      <c r="K87" s="11">
        <v>712.4</v>
      </c>
      <c r="L87" s="56">
        <f t="shared" si="5"/>
        <v>40.9</v>
      </c>
      <c r="M87" s="12" t="s">
        <v>15</v>
      </c>
      <c r="N87" s="13" t="s">
        <v>15</v>
      </c>
      <c r="O87" s="51" t="s">
        <v>15</v>
      </c>
      <c r="P87" s="50" t="s">
        <v>15</v>
      </c>
      <c r="Q87" s="12" t="s">
        <v>15</v>
      </c>
      <c r="R87" s="13" t="s">
        <v>15</v>
      </c>
      <c r="S87" s="12" t="s">
        <v>15</v>
      </c>
      <c r="T87" s="50" t="s">
        <v>15</v>
      </c>
      <c r="U87" s="50" t="s">
        <v>15</v>
      </c>
      <c r="V87" s="50" t="s">
        <v>15</v>
      </c>
      <c r="Y87" s="91"/>
    </row>
    <row r="88" spans="1:25" s="35" customFormat="1" ht="15.75" x14ac:dyDescent="0.2">
      <c r="B88" s="57">
        <v>70</v>
      </c>
      <c r="C88" s="42">
        <v>55137</v>
      </c>
      <c r="D88" s="43" t="s">
        <v>52</v>
      </c>
      <c r="E88" s="25">
        <v>666</v>
      </c>
      <c r="F88" s="9">
        <f t="shared" si="3"/>
        <v>167</v>
      </c>
      <c r="G88" s="9">
        <v>245</v>
      </c>
      <c r="H88" s="22">
        <v>786.45</v>
      </c>
      <c r="I88" s="56">
        <f t="shared" si="4"/>
        <v>146.69999999999999</v>
      </c>
      <c r="J88" s="10">
        <v>84</v>
      </c>
      <c r="K88" s="11">
        <v>436.79999999999995</v>
      </c>
      <c r="L88" s="56">
        <f t="shared" si="5"/>
        <v>50.3</v>
      </c>
      <c r="M88" s="12" t="s">
        <v>15</v>
      </c>
      <c r="N88" s="13" t="s">
        <v>15</v>
      </c>
      <c r="O88" s="51" t="s">
        <v>15</v>
      </c>
      <c r="P88" s="50" t="s">
        <v>15</v>
      </c>
      <c r="Q88" s="12" t="s">
        <v>15</v>
      </c>
      <c r="R88" s="13" t="s">
        <v>15</v>
      </c>
      <c r="S88" s="12" t="s">
        <v>15</v>
      </c>
      <c r="T88" s="50" t="s">
        <v>15</v>
      </c>
      <c r="U88" s="50" t="s">
        <v>15</v>
      </c>
      <c r="V88" s="50" t="s">
        <v>15</v>
      </c>
      <c r="Y88" s="91"/>
    </row>
    <row r="89" spans="1:25" s="35" customFormat="1" ht="15.75" x14ac:dyDescent="0.2">
      <c r="B89" s="57">
        <v>71</v>
      </c>
      <c r="C89" s="26">
        <v>58011</v>
      </c>
      <c r="D89" s="2" t="s">
        <v>53</v>
      </c>
      <c r="E89" s="25">
        <v>1702</v>
      </c>
      <c r="F89" s="9">
        <f t="shared" si="3"/>
        <v>426</v>
      </c>
      <c r="G89" s="9">
        <v>763</v>
      </c>
      <c r="H89" s="22">
        <v>2449.23</v>
      </c>
      <c r="I89" s="56">
        <f t="shared" si="4"/>
        <v>179.1</v>
      </c>
      <c r="J89" s="10">
        <v>266</v>
      </c>
      <c r="K89" s="11">
        <v>1383.2</v>
      </c>
      <c r="L89" s="56">
        <f t="shared" si="5"/>
        <v>62.4</v>
      </c>
      <c r="M89" s="12" t="s">
        <v>15</v>
      </c>
      <c r="N89" s="13" t="s">
        <v>15</v>
      </c>
      <c r="O89" s="51" t="s">
        <v>15</v>
      </c>
      <c r="P89" s="50" t="s">
        <v>15</v>
      </c>
      <c r="Q89" s="12" t="s">
        <v>15</v>
      </c>
      <c r="R89" s="13" t="s">
        <v>15</v>
      </c>
      <c r="S89" s="12" t="s">
        <v>15</v>
      </c>
      <c r="T89" s="50" t="s">
        <v>15</v>
      </c>
      <c r="U89" s="50" t="s">
        <v>15</v>
      </c>
      <c r="V89" s="50" t="s">
        <v>15</v>
      </c>
      <c r="Y89" s="91"/>
    </row>
    <row r="90" spans="1:25" s="35" customFormat="1" ht="15.75" x14ac:dyDescent="0.2">
      <c r="B90" s="53">
        <v>72</v>
      </c>
      <c r="C90" s="21">
        <v>60049</v>
      </c>
      <c r="D90" s="2" t="s">
        <v>66</v>
      </c>
      <c r="E90" s="25">
        <v>270</v>
      </c>
      <c r="F90" s="9">
        <f t="shared" si="3"/>
        <v>68</v>
      </c>
      <c r="G90" s="9">
        <v>111</v>
      </c>
      <c r="H90" s="22">
        <v>356.31</v>
      </c>
      <c r="I90" s="56">
        <f t="shared" si="4"/>
        <v>163.19999999999999</v>
      </c>
      <c r="J90" s="10">
        <v>40</v>
      </c>
      <c r="K90" s="11">
        <v>208</v>
      </c>
      <c r="L90" s="56">
        <f t="shared" si="5"/>
        <v>58.8</v>
      </c>
      <c r="M90" s="12" t="s">
        <v>15</v>
      </c>
      <c r="N90" s="13" t="s">
        <v>15</v>
      </c>
      <c r="O90" s="51" t="s">
        <v>15</v>
      </c>
      <c r="P90" s="50" t="s">
        <v>15</v>
      </c>
      <c r="Q90" s="12" t="s">
        <v>15</v>
      </c>
      <c r="R90" s="13" t="s">
        <v>15</v>
      </c>
      <c r="S90" s="12" t="s">
        <v>15</v>
      </c>
      <c r="T90" s="50" t="s">
        <v>15</v>
      </c>
      <c r="U90" s="50" t="s">
        <v>15</v>
      </c>
      <c r="V90" s="50" t="s">
        <v>15</v>
      </c>
      <c r="Y90" s="91"/>
    </row>
    <row r="91" spans="1:25" s="35" customFormat="1" ht="31.5" x14ac:dyDescent="0.2">
      <c r="B91" s="53">
        <v>73</v>
      </c>
      <c r="C91" s="26">
        <v>62837</v>
      </c>
      <c r="D91" s="2" t="s">
        <v>91</v>
      </c>
      <c r="E91" s="25">
        <v>1732</v>
      </c>
      <c r="F91" s="9">
        <f t="shared" si="3"/>
        <v>433</v>
      </c>
      <c r="G91" s="9">
        <v>441</v>
      </c>
      <c r="H91" s="22">
        <v>1415.6100000000001</v>
      </c>
      <c r="I91" s="56">
        <f t="shared" si="4"/>
        <v>101.8</v>
      </c>
      <c r="J91" s="10">
        <v>223</v>
      </c>
      <c r="K91" s="11">
        <v>1159.5999999999999</v>
      </c>
      <c r="L91" s="56">
        <f t="shared" si="5"/>
        <v>51.5</v>
      </c>
      <c r="M91" s="12" t="s">
        <v>15</v>
      </c>
      <c r="N91" s="13" t="s">
        <v>15</v>
      </c>
      <c r="O91" s="51" t="s">
        <v>15</v>
      </c>
      <c r="P91" s="50" t="s">
        <v>15</v>
      </c>
      <c r="Q91" s="12" t="s">
        <v>15</v>
      </c>
      <c r="R91" s="13" t="s">
        <v>15</v>
      </c>
      <c r="S91" s="12" t="s">
        <v>15</v>
      </c>
      <c r="T91" s="50" t="s">
        <v>15</v>
      </c>
      <c r="U91" s="50" t="s">
        <v>15</v>
      </c>
      <c r="V91" s="50" t="s">
        <v>15</v>
      </c>
      <c r="Y91" s="91"/>
    </row>
    <row r="92" spans="1:25" s="35" customFormat="1" ht="15.75" x14ac:dyDescent="0.2">
      <c r="B92" s="57">
        <v>74</v>
      </c>
      <c r="C92" s="71">
        <v>63899</v>
      </c>
      <c r="D92" s="72" t="s">
        <v>69</v>
      </c>
      <c r="E92" s="73">
        <v>569</v>
      </c>
      <c r="F92" s="9">
        <f t="shared" si="3"/>
        <v>142</v>
      </c>
      <c r="G92" s="73">
        <v>166</v>
      </c>
      <c r="H92" s="80">
        <v>532.86</v>
      </c>
      <c r="I92" s="82">
        <f t="shared" si="4"/>
        <v>116.9</v>
      </c>
      <c r="J92" s="68">
        <v>89</v>
      </c>
      <c r="K92" s="74">
        <v>462.8</v>
      </c>
      <c r="L92" s="82">
        <f t="shared" si="5"/>
        <v>62.7</v>
      </c>
      <c r="M92" s="68" t="s">
        <v>15</v>
      </c>
      <c r="N92" s="74" t="s">
        <v>15</v>
      </c>
      <c r="O92" s="51" t="s">
        <v>15</v>
      </c>
      <c r="P92" s="50" t="s">
        <v>15</v>
      </c>
      <c r="Q92" s="68" t="s">
        <v>15</v>
      </c>
      <c r="R92" s="74" t="s">
        <v>15</v>
      </c>
      <c r="S92" s="68" t="s">
        <v>15</v>
      </c>
      <c r="T92" s="50" t="s">
        <v>15</v>
      </c>
      <c r="U92" s="50" t="s">
        <v>15</v>
      </c>
      <c r="V92" s="50" t="s">
        <v>15</v>
      </c>
      <c r="Y92" s="91"/>
    </row>
    <row r="93" spans="1:25" ht="15.75" x14ac:dyDescent="0.25">
      <c r="A93" s="75"/>
      <c r="B93" s="57">
        <v>75</v>
      </c>
      <c r="C93" s="76">
        <v>65268</v>
      </c>
      <c r="D93" s="70" t="s">
        <v>92</v>
      </c>
      <c r="E93" s="77">
        <v>162</v>
      </c>
      <c r="F93" s="9">
        <f t="shared" si="3"/>
        <v>41</v>
      </c>
      <c r="G93" s="77">
        <v>77</v>
      </c>
      <c r="H93" s="81">
        <v>247.17000000000002</v>
      </c>
      <c r="I93" s="82">
        <f t="shared" si="4"/>
        <v>187.8</v>
      </c>
      <c r="J93" s="78">
        <v>44</v>
      </c>
      <c r="K93" s="79">
        <v>228.8</v>
      </c>
      <c r="L93" s="82">
        <f t="shared" si="5"/>
        <v>107.3</v>
      </c>
      <c r="M93" s="12" t="s">
        <v>15</v>
      </c>
      <c r="N93" s="13" t="s">
        <v>15</v>
      </c>
      <c r="O93" s="51" t="s">
        <v>15</v>
      </c>
      <c r="P93" s="50" t="s">
        <v>15</v>
      </c>
      <c r="Q93" s="12" t="s">
        <v>15</v>
      </c>
      <c r="R93" s="13" t="s">
        <v>15</v>
      </c>
      <c r="S93" s="12" t="s">
        <v>15</v>
      </c>
      <c r="T93" s="50" t="s">
        <v>15</v>
      </c>
      <c r="U93" s="50" t="s">
        <v>15</v>
      </c>
      <c r="V93" s="50" t="s">
        <v>15</v>
      </c>
      <c r="Y93" s="91"/>
    </row>
    <row r="94" spans="1:25" ht="15.75" x14ac:dyDescent="0.25">
      <c r="B94" s="14"/>
      <c r="C94" s="15"/>
      <c r="D94" s="16"/>
      <c r="E94" s="17"/>
      <c r="F94" s="17"/>
      <c r="G94" s="17"/>
      <c r="H94" s="17"/>
      <c r="I94" s="17"/>
      <c r="J94" s="18"/>
      <c r="K94" s="19"/>
      <c r="L94" s="20"/>
      <c r="M94" s="18"/>
      <c r="N94" s="19"/>
      <c r="O94" s="19"/>
      <c r="P94" s="19"/>
      <c r="Q94" s="18"/>
      <c r="R94" s="18"/>
      <c r="S94" s="19"/>
    </row>
    <row r="95" spans="1:25" x14ac:dyDescent="0.2">
      <c r="B95" s="99" t="s">
        <v>104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</row>
    <row r="96" spans="1:25" ht="15.75" customHeight="1" x14ac:dyDescent="0.2">
      <c r="B96" s="100"/>
      <c r="C96" s="100"/>
      <c r="D96" s="100"/>
    </row>
    <row r="97" spans="2:9" x14ac:dyDescent="0.2">
      <c r="D97" s="36"/>
    </row>
    <row r="98" spans="2:9" ht="15" x14ac:dyDescent="0.25">
      <c r="B98" s="8"/>
      <c r="D98" s="5"/>
      <c r="E98" s="4"/>
      <c r="F98" s="4"/>
      <c r="G98" s="4"/>
      <c r="H98" s="4"/>
      <c r="I98" s="4"/>
    </row>
    <row r="99" spans="2:9" ht="14.25" customHeight="1" x14ac:dyDescent="0.2"/>
  </sheetData>
  <mergeCells count="27">
    <mergeCell ref="V14:V16"/>
    <mergeCell ref="T15:U15"/>
    <mergeCell ref="I14:I16"/>
    <mergeCell ref="G15:H15"/>
    <mergeCell ref="R14:S14"/>
    <mergeCell ref="J15:K15"/>
    <mergeCell ref="M15:N15"/>
    <mergeCell ref="R15:S15"/>
    <mergeCell ref="O14:P14"/>
    <mergeCell ref="O15:P15"/>
    <mergeCell ref="T14:U14"/>
    <mergeCell ref="B95:S95"/>
    <mergeCell ref="B96:D96"/>
    <mergeCell ref="B8:S8"/>
    <mergeCell ref="B10:S10"/>
    <mergeCell ref="B11:S11"/>
    <mergeCell ref="B13:S13"/>
    <mergeCell ref="B14:B16"/>
    <mergeCell ref="C14:C16"/>
    <mergeCell ref="D14:D16"/>
    <mergeCell ref="E14:E16"/>
    <mergeCell ref="F14:F16"/>
    <mergeCell ref="J14:K14"/>
    <mergeCell ref="L14:L16"/>
    <mergeCell ref="M14:N14"/>
    <mergeCell ref="Q14:Q16"/>
    <mergeCell ref="G14:H14"/>
  </mergeCells>
  <printOptions horizontalCentered="1"/>
  <pageMargins left="0.55118110236220474" right="0.55118110236220474" top="0.39370078740157483" bottom="0.39370078740157483" header="0.51181102362204722" footer="0.51181102362204722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Ataskaita</vt:lpstr>
      <vt:lpstr>Ataskaita!Print_Titles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Asta Markevičienė</dc:creator>
  <cp:keywords/>
  <dc:description/>
  <cp:lastModifiedBy>Asta Markevičienė</cp:lastModifiedBy>
  <cp:revision/>
  <dcterms:created xsi:type="dcterms:W3CDTF">2019-04-30T11:01:03Z</dcterms:created>
  <dcterms:modified xsi:type="dcterms:W3CDTF">2025-07-23T07:55:15Z</dcterms:modified>
  <cp:category/>
  <cp:contentStatus/>
</cp:coreProperties>
</file>