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160.7\profiles\sutarciu\ausrmela\My Documents\PREVENCINĖS\Ataskaitos VLK\2025 m\2025 I pusm\Siuntimui VLK\"/>
    </mc:Choice>
  </mc:AlternateContent>
  <xr:revisionPtr revIDLastSave="0" documentId="13_ncr:1_{E97618F2-6259-4256-934B-2EA1B9581C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" sheetId="1" r:id="rId1"/>
  </sheets>
  <definedNames>
    <definedName name="_Hlk81406292" localSheetId="0">'2025'!#REF!</definedName>
    <definedName name="nac5a3062ba3c479b9f9213bd40d86201" localSheetId="0">'2025'!$X$8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M40" i="1" s="1"/>
  <c r="E41" i="1"/>
  <c r="E42" i="1"/>
  <c r="M42" i="1" s="1"/>
  <c r="E43" i="1"/>
  <c r="M43" i="1" s="1"/>
  <c r="E44" i="1"/>
  <c r="M44" i="1" s="1"/>
  <c r="E45" i="1"/>
  <c r="E46" i="1"/>
  <c r="M46" i="1" s="1"/>
  <c r="E47" i="1"/>
  <c r="M47" i="1" s="1"/>
  <c r="E48" i="1"/>
  <c r="M48" i="1" s="1"/>
  <c r="E49" i="1"/>
  <c r="E50" i="1"/>
  <c r="M50" i="1" s="1"/>
  <c r="E51" i="1"/>
  <c r="M51" i="1" s="1"/>
  <c r="E52" i="1"/>
  <c r="M52" i="1" s="1"/>
  <c r="E53" i="1"/>
  <c r="E54" i="1"/>
  <c r="M54" i="1" s="1"/>
  <c r="E55" i="1"/>
  <c r="M55" i="1" s="1"/>
  <c r="E56" i="1"/>
  <c r="M56" i="1" s="1"/>
  <c r="E57" i="1"/>
  <c r="E58" i="1"/>
  <c r="M58" i="1" s="1"/>
  <c r="E59" i="1"/>
  <c r="M59" i="1" s="1"/>
  <c r="E60" i="1"/>
  <c r="M60" i="1" s="1"/>
  <c r="E61" i="1"/>
  <c r="E62" i="1"/>
  <c r="M62" i="1" s="1"/>
  <c r="E63" i="1"/>
  <c r="M63" i="1" s="1"/>
  <c r="E64" i="1"/>
  <c r="M64" i="1" s="1"/>
  <c r="E65" i="1"/>
  <c r="E66" i="1"/>
  <c r="M66" i="1" s="1"/>
  <c r="E67" i="1"/>
  <c r="M67" i="1" s="1"/>
  <c r="E68" i="1"/>
  <c r="M68" i="1" s="1"/>
  <c r="E69" i="1"/>
  <c r="E70" i="1"/>
  <c r="M70" i="1" s="1"/>
  <c r="E71" i="1"/>
  <c r="M71" i="1" s="1"/>
  <c r="E72" i="1"/>
  <c r="M72" i="1" s="1"/>
  <c r="E73" i="1"/>
  <c r="E74" i="1"/>
  <c r="M74" i="1" s="1"/>
  <c r="E75" i="1"/>
  <c r="M75" i="1" s="1"/>
  <c r="E76" i="1"/>
  <c r="M76" i="1" s="1"/>
  <c r="E77" i="1"/>
  <c r="E39" i="1"/>
  <c r="M39" i="1" s="1"/>
  <c r="M41" i="1"/>
  <c r="M45" i="1"/>
  <c r="M49" i="1"/>
  <c r="M53" i="1"/>
  <c r="M57" i="1"/>
  <c r="M61" i="1"/>
  <c r="M65" i="1"/>
  <c r="M69" i="1"/>
  <c r="M73" i="1"/>
  <c r="M77" i="1"/>
  <c r="L26" i="1"/>
  <c r="K26" i="1"/>
  <c r="H39" i="1" l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J26" i="1"/>
  <c r="I26" i="1"/>
  <c r="P26" i="1" l="1"/>
  <c r="Q26" i="1"/>
  <c r="R26" i="1"/>
  <c r="S26" i="1"/>
  <c r="T26" i="1"/>
  <c r="U26" i="1"/>
  <c r="V26" i="1"/>
  <c r="W26" i="1"/>
  <c r="X26" i="1"/>
  <c r="Y26" i="1"/>
  <c r="N26" i="1"/>
  <c r="E26" i="1" l="1"/>
  <c r="M26" i="1" s="1"/>
  <c r="F26" i="1"/>
  <c r="G26" i="1"/>
  <c r="O26" i="1"/>
  <c r="D26" i="1"/>
  <c r="H26" i="1" l="1"/>
</calcChain>
</file>

<file path=xl/sharedStrings.xml><?xml version="1.0" encoding="utf-8"?>
<sst xmlns="http://schemas.openxmlformats.org/spreadsheetml/2006/main" count="119" uniqueCount="102">
  <si>
    <t>(Ataskaitinis laikotarpis)</t>
  </si>
  <si>
    <t>Eil. Nr.</t>
  </si>
  <si>
    <t>Asmens sveikatos priežiūros įstaigos (toliau – ASPĮ) identifikacinis numeris</t>
  </si>
  <si>
    <t>ASPĮ pavadinimas</t>
  </si>
  <si>
    <t>vnt.</t>
  </si>
  <si>
    <t>Eur</t>
  </si>
  <si>
    <t>Iš viso</t>
  </si>
  <si>
    <t xml:space="preserve"> Valstybinės ligonių kasos prie </t>
  </si>
  <si>
    <t xml:space="preserve"> Sveikatos apsaugos ministerijos direktoriaus </t>
  </si>
  <si>
    <t xml:space="preserve">  (Valstybinės ligonių kasos prie  </t>
  </si>
  <si>
    <t xml:space="preserve">  Sveikatos apsaugos ministerijos direktoriaus  </t>
  </si>
  <si>
    <t>Įvykdyta proc. (6/5 x 100)</t>
  </si>
  <si>
    <t>Prie ASPĮ prirašytų (50–74 m. imtinai) asmenų skaičius (sausio 1 d. duomenimis)</t>
  </si>
  <si>
    <t>Planuojama patikrinti per ataskaitinį laikotarpį*</t>
  </si>
  <si>
    <t>Paciento siuntimas pas gydytoją specialistą atlikti kolonoskopiją</t>
  </si>
  <si>
    <t>Biopsijos medžiagos histologinis ištyrimas ir įvertinimas</t>
  </si>
  <si>
    <t>kodas 3019</t>
  </si>
  <si>
    <t>kodas 3020</t>
  </si>
  <si>
    <t>kodas 3021</t>
  </si>
  <si>
    <t>kodai 3025–3036, 3421</t>
  </si>
  <si>
    <t>proc.</t>
  </si>
  <si>
    <t>kodas 4468</t>
  </si>
  <si>
    <t xml:space="preserve"> Forma patvirtinta  </t>
  </si>
  <si>
    <t xml:space="preserve"> 2006 m. kovo 29 d. įsakymu Nr. 1K-43 </t>
  </si>
  <si>
    <t xml:space="preserve">* Prie ASPĮ prirašytų asmenų (50–74 m. imtinai) skaičių (sausio 1 d. duomenimis) dalijame iš programoje nustatyto laikotarpio (atitinkamo metų skaičiaus) tarp periodinių patikrinimų (jei skaičiuojama, kiek asmenų planuojama patikrinti per ketvirtį, gautą skaičių dalijame iš 4). </t>
  </si>
  <si>
    <t>Gydytojo specialisto konsultacija, kai atliekama kolonoskopija ir, jei reikia, paimama biopsijos medžiaga, taikant intraveninę nejautrą</t>
  </si>
  <si>
    <t>VšĮ Respublikinė Panevėžio ligoninė</t>
  </si>
  <si>
    <t>VšĮ Kupiškio ligoninė</t>
  </si>
  <si>
    <t>VšĮ Biržų ligoninė</t>
  </si>
  <si>
    <t>VšĮ Rokiškio rajono ligoninė</t>
  </si>
  <si>
    <t>VšĮ Utenos ligoninė</t>
  </si>
  <si>
    <t>VšĮ Visagino ligoninė</t>
  </si>
  <si>
    <t>VšĮ Paliatyviosios pagalbos klinika</t>
  </si>
  <si>
    <t>UAB Žalgirio gatvės klinika</t>
  </si>
  <si>
    <t>UAB Panevėžio medicinos centras</t>
  </si>
  <si>
    <t>IĮ „Gydažolės“ šeimos gydytojų centras</t>
  </si>
  <si>
    <t>IĮ Savanorių a. šeimos ambulatorija</t>
  </si>
  <si>
    <t>UAB Biržų šeimos gydytojų centras</t>
  </si>
  <si>
    <t>UAB Panevėžio centro šeimos klinika</t>
  </si>
  <si>
    <t>VšĮ Rožyno šeimos klinika</t>
  </si>
  <si>
    <t>UAB Ignalinos sveikatos centras</t>
  </si>
  <si>
    <t>Lietuvos kariuomenė</t>
  </si>
  <si>
    <t>Lietuvos kalėjimų tarnyba</t>
  </si>
  <si>
    <t>MB Inovėjos centras</t>
  </si>
  <si>
    <t>Aušra Melaikienė</t>
  </si>
  <si>
    <t>(Ataskaitą parengusio asmens pareigų pavadinimas)</t>
  </si>
  <si>
    <t>( Parašas)</t>
  </si>
  <si>
    <t>(vardas ir pavardė)</t>
  </si>
  <si>
    <t>Panevėžys</t>
  </si>
  <si>
    <t xml:space="preserve">            STOROSIOS ŽARNOS VĖŽIO ANKSTYVOSIOS DIAGNOSTIKOS FINANSAVIMO PROGRAMOS VYKDYMO ATASKAITA</t>
  </si>
  <si>
    <t>(Registracijos data ir  Nr.)</t>
  </si>
  <si>
    <t>VšĮ Molėtų rajono sveikatos centras</t>
  </si>
  <si>
    <t>Gydytojo specialisto konsultacija, kai atliekama kolonoskopija ir, jei reikia, paimama biopsijos medžiaga, netaikant intraveninės nejautros</t>
  </si>
  <si>
    <t>Gydytojo specialisto konsultacija, kai atliekama kolonoskopija, polipektomija ir, jei reikia, paimama biopsijos medžiaga, taikant intraveninę nejautrą</t>
  </si>
  <si>
    <t>Gydytojo specialisto konsultacija, kai atliekama kolonoskopija, polipektomija ir, jei reikia, paimama biopsijos medžiaga, netaikant intraveninės nejautros</t>
  </si>
  <si>
    <t>VšĮ Pasvalio ligoninė</t>
  </si>
  <si>
    <t>VšĮ Anykščių rajono savivaldybės ligoninė</t>
  </si>
  <si>
    <t xml:space="preserve">VšĮ Visagino pirminės sveikatos priežiūros centras </t>
  </si>
  <si>
    <t>VšĮ „Utenos pirminės sveikatos priežiūros centras“</t>
  </si>
  <si>
    <t xml:space="preserve">VšĮ Anykščių rajono savivaldybės pirminės sveikatos priežiūros centras </t>
  </si>
  <si>
    <t>VšĮ Panevėžio rajono savivaldybės poliklinika</t>
  </si>
  <si>
    <t xml:space="preserve">VšĮ Pasvalio pirminės asmens sveikatos priežiūros centras </t>
  </si>
  <si>
    <t xml:space="preserve">VšĮ Rokiškio pirminės asmens sveikatos priežiūros centras </t>
  </si>
  <si>
    <t>VšĮ Biržų rajono savivaldybės poliklinika</t>
  </si>
  <si>
    <t>VšĮ Ignalinos rajono savivaldybės sveikatos centras</t>
  </si>
  <si>
    <t>Zarasų rajono savivaldybės VšĮ Sveikatos centras</t>
  </si>
  <si>
    <t>UAB „Aiskauda“</t>
  </si>
  <si>
    <t>VšĮ Respublikos gatvės šeimos klinika</t>
  </si>
  <si>
    <t>UAB Staniūnų gatvės šeimos gydytojų centras</t>
  </si>
  <si>
    <t>UAB „Affidea Lietuva“</t>
  </si>
  <si>
    <t>UAB klinika „Promedica“</t>
  </si>
  <si>
    <t>VšĮ Molėtų rajono Giedraičių ambulatorija</t>
  </si>
  <si>
    <t>UAB „Ginmedika“</t>
  </si>
  <si>
    <t xml:space="preserve">UAB Sedulinos sveikatos centras </t>
  </si>
  <si>
    <t>UAB Panevėžio šeimos medicinos centras</t>
  </si>
  <si>
    <t>UAB„Inmedicus“</t>
  </si>
  <si>
    <t>UAB Diagnostikos laboratorija</t>
  </si>
  <si>
    <t>VšĮ Panevėžio miesto poliklinika</t>
  </si>
  <si>
    <t>UAB Kniaudiškių šeimos klinika</t>
  </si>
  <si>
    <t>UAB Tulpių šeimos klinika</t>
  </si>
  <si>
    <t>UAB Pilėnų šeimos medicinos centras</t>
  </si>
  <si>
    <t>UAB Smėlynės šeimos ambulatorija</t>
  </si>
  <si>
    <t>Všį Integruotų sveikatos paslaugų centras</t>
  </si>
  <si>
    <t xml:space="preserve">VšĮ šeimos klinika „Hiperika“ </t>
  </si>
  <si>
    <t>UAB Inmedica ( 6835,6419,13043,13516,4440,27271,53502)</t>
  </si>
  <si>
    <t>UAB „Medicinos namai šeimai“ (61124, 60727, 60650, 60347, 56627)</t>
  </si>
  <si>
    <t xml:space="preserve">VšĮ Kupiškio rajono savivaldybės pirminės asmens sveikatos priežiūros centras 
</t>
  </si>
  <si>
    <r>
      <t xml:space="preserve">                            </t>
    </r>
    <r>
      <rPr>
        <b/>
        <u/>
        <sz val="12"/>
        <color rgb="FF000000"/>
        <rFont val="Times New Roman"/>
        <family val="1"/>
        <charset val="186"/>
      </rPr>
      <t>Nr.</t>
    </r>
  </si>
  <si>
    <t xml:space="preserve">        (Vieta)</t>
  </si>
  <si>
    <t>Informavimo apie storosios žarnos vėžio ankstyvąją diagnostiką paslauga</t>
  </si>
  <si>
    <t>kodas 4678</t>
  </si>
  <si>
    <t>kodai 4679, 4680</t>
  </si>
  <si>
    <t>Imunocheminio slapto kraujavimo išmatose tyrimo (iFOBT) atlikimo ir rezultatų įvertinimo paslauga</t>
  </si>
  <si>
    <t xml:space="preserve">               Nr.</t>
  </si>
  <si>
    <t xml:space="preserve">  2025 m. sausio 31  d. įsakymo Nr. 1K-29 redakcija) </t>
  </si>
  <si>
    <t>3023-3024</t>
  </si>
  <si>
    <t>Informavimo apie storosios žarnos vėžio ankstyvąją diagnostiką ir  iFOBT rezultatų vertinimas</t>
  </si>
  <si>
    <t>Įvykdyta proc. ((9+11)/5 x 100)</t>
  </si>
  <si>
    <t xml:space="preserve">      2025 m. I pusm.</t>
  </si>
  <si>
    <t>Valstybinė ligonių kasa prie Sveikatos apsaugos ministerijos</t>
  </si>
  <si>
    <t>Paslaugų kompensavimo skyriui</t>
  </si>
  <si>
    <t>Įstaigų sutarčių Panevėžio skyriaus vyr. specialistė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</si>
</sst>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u/>
      <sz val="11"/>
      <color theme="10"/>
      <name val="Calibri"/>
      <family val="2"/>
      <charset val="186"/>
      <scheme val="minor"/>
    </font>
    <font>
      <sz val="8"/>
      <name val="Arial"/>
      <family val="2"/>
    </font>
    <font>
      <sz val="10"/>
      <name val="Arial"/>
      <family val="2"/>
      <charset val="186"/>
    </font>
    <font>
      <sz val="10"/>
      <name val="Times New Roman Baltic"/>
      <family val="1"/>
      <charset val="186"/>
    </font>
    <font>
      <sz val="9"/>
      <name val="Times New Roman Baltic"/>
      <family val="1"/>
      <charset val="186"/>
    </font>
    <font>
      <b/>
      <u/>
      <sz val="12"/>
      <name val="Times New Roman Baltic"/>
      <charset val="186"/>
    </font>
    <font>
      <b/>
      <sz val="12"/>
      <name val="Times New Roman Baltic"/>
      <family val="1"/>
      <charset val="186"/>
    </font>
    <font>
      <sz val="8"/>
      <name val="Times New Roman Baltic"/>
      <family val="1"/>
      <charset val="186"/>
    </font>
    <font>
      <b/>
      <u/>
      <sz val="12"/>
      <color rgb="FF000000"/>
      <name val="Times New Roman"/>
      <family val="1"/>
      <charset val="186"/>
    </font>
    <font>
      <u/>
      <sz val="10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sz val="10"/>
      <color indexed="8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8" fillId="0" borderId="0" applyNumberFormat="0" applyFill="0" applyBorder="0" applyAlignment="0" applyProtection="0"/>
    <xf numFmtId="4" fontId="9" fillId="2" borderId="2" applyNumberFormat="0" applyProtection="0">
      <alignment horizontal="left" vertical="center" indent="1"/>
    </xf>
    <xf numFmtId="0" fontId="10" fillId="0" borderId="0"/>
    <xf numFmtId="0" fontId="10" fillId="0" borderId="0"/>
    <xf numFmtId="0" fontId="20" fillId="0" borderId="0"/>
  </cellStyleXfs>
  <cellXfs count="81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3" fontId="11" fillId="0" borderId="0" xfId="0" applyNumberFormat="1" applyFont="1" applyAlignment="1">
      <alignment vertical="center"/>
    </xf>
    <xf numFmtId="4" fontId="11" fillId="0" borderId="0" xfId="0" applyNumberFormat="1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3" fontId="12" fillId="0" borderId="0" xfId="0" applyNumberFormat="1" applyFont="1" applyAlignment="1">
      <alignment vertical="center"/>
    </xf>
    <xf numFmtId="4" fontId="12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4" fontId="1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9" fillId="0" borderId="0" xfId="0" applyFont="1" applyAlignment="1">
      <alignment horizontal="left"/>
    </xf>
    <xf numFmtId="4" fontId="3" fillId="3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3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wrapText="1"/>
    </xf>
    <xf numFmtId="4" fontId="1" fillId="0" borderId="0" xfId="0" applyNumberFormat="1" applyFont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4" fontId="11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8" fillId="0" borderId="0" xfId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/>
    </xf>
    <xf numFmtId="3" fontId="12" fillId="0" borderId="4" xfId="0" applyNumberFormat="1" applyFont="1" applyBorder="1" applyAlignment="1">
      <alignment horizontal="center" vertical="center"/>
    </xf>
    <xf numFmtId="4" fontId="11" fillId="0" borderId="6" xfId="0" applyNumberFormat="1" applyFont="1" applyBorder="1" applyAlignment="1">
      <alignment horizontal="center" vertical="center"/>
    </xf>
    <xf numFmtId="3" fontId="11" fillId="0" borderId="6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</cellXfs>
  <cellStyles count="6">
    <cellStyle name="Hipersaitas" xfId="1" builtinId="8"/>
    <cellStyle name="Įprastas" xfId="0" builtinId="0"/>
    <cellStyle name="Įprastas 4" xfId="3" xr:uid="{627E10C8-B723-4625-AC6B-BBE4938E9241}"/>
    <cellStyle name="Normal 2" xfId="4" xr:uid="{64AE62FD-28D6-4283-BECC-940EE94E2533}"/>
    <cellStyle name="Normal_Sheet1" xfId="5" xr:uid="{7D36B6E9-C1C5-42FB-82A3-60C964FE315B}"/>
    <cellStyle name="SAPBEXstdItem" xfId="2" xr:uid="{AF7433E6-23CB-49EC-BC0A-BC0FF8BBFF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84"/>
  <sheetViews>
    <sheetView tabSelected="1" zoomScaleNormal="100" workbookViewId="0">
      <selection activeCell="C83" sqref="C83"/>
    </sheetView>
  </sheetViews>
  <sheetFormatPr defaultRowHeight="15" x14ac:dyDescent="0.25"/>
  <cols>
    <col min="1" max="1" width="5.28515625" customWidth="1"/>
    <col min="2" max="2" width="8.140625" customWidth="1"/>
    <col min="3" max="3" width="62" customWidth="1"/>
    <col min="4" max="4" width="13.28515625" customWidth="1"/>
    <col min="5" max="5" width="12" customWidth="1"/>
    <col min="6" max="6" width="8.85546875" customWidth="1"/>
    <col min="7" max="7" width="10.28515625" customWidth="1"/>
    <col min="8" max="10" width="9.7109375" customWidth="1"/>
    <col min="11" max="11" width="9" customWidth="1"/>
    <col min="12" max="13" width="9.5703125" customWidth="1"/>
    <col min="14" max="14" width="9" customWidth="1"/>
    <col min="15" max="16" width="9.28515625" customWidth="1"/>
    <col min="18" max="18" width="9.85546875" customWidth="1"/>
    <col min="19" max="23" width="10.85546875" customWidth="1"/>
    <col min="24" max="25" width="9.140625" customWidth="1"/>
    <col min="27" max="27" width="12.85546875" customWidth="1"/>
  </cols>
  <sheetData>
    <row r="1" spans="1:25" x14ac:dyDescent="0.25">
      <c r="S1" s="71" t="s">
        <v>22</v>
      </c>
      <c r="T1" s="71"/>
      <c r="U1" s="71"/>
      <c r="V1" s="71"/>
      <c r="W1" s="71"/>
      <c r="X1" s="71"/>
      <c r="Y1" s="71"/>
    </row>
    <row r="2" spans="1:25" x14ac:dyDescent="0.25">
      <c r="S2" s="71" t="s">
        <v>7</v>
      </c>
      <c r="T2" s="71"/>
      <c r="U2" s="71"/>
      <c r="V2" s="71"/>
      <c r="W2" s="71"/>
      <c r="X2" s="71"/>
      <c r="Y2" s="71"/>
    </row>
    <row r="3" spans="1:25" x14ac:dyDescent="0.25">
      <c r="S3" s="30" t="s">
        <v>8</v>
      </c>
      <c r="T3" s="30"/>
      <c r="U3" s="30"/>
      <c r="V3" s="30"/>
      <c r="W3" s="30"/>
      <c r="X3" s="30"/>
      <c r="Y3" s="30"/>
    </row>
    <row r="4" spans="1:25" x14ac:dyDescent="0.25">
      <c r="S4" s="71" t="s">
        <v>23</v>
      </c>
      <c r="T4" s="71"/>
      <c r="U4" s="71"/>
      <c r="V4" s="71"/>
      <c r="W4" s="71"/>
      <c r="X4" s="71"/>
      <c r="Y4" s="71"/>
    </row>
    <row r="5" spans="1:25" x14ac:dyDescent="0.25">
      <c r="S5" s="71" t="s">
        <v>9</v>
      </c>
      <c r="T5" s="71"/>
      <c r="U5" s="71"/>
      <c r="V5" s="71"/>
      <c r="W5" s="71"/>
      <c r="X5" s="71"/>
      <c r="Y5" s="71"/>
    </row>
    <row r="6" spans="1:25" x14ac:dyDescent="0.25">
      <c r="S6" s="30" t="s">
        <v>10</v>
      </c>
      <c r="T6" s="30"/>
      <c r="U6" s="30"/>
      <c r="V6" s="30"/>
      <c r="W6" s="30"/>
      <c r="X6" s="30"/>
      <c r="Y6" s="31"/>
    </row>
    <row r="7" spans="1:25" x14ac:dyDescent="0.25">
      <c r="S7" s="30" t="s">
        <v>94</v>
      </c>
      <c r="T7" s="30"/>
      <c r="U7" s="30"/>
      <c r="V7" s="30"/>
      <c r="W7" s="30"/>
      <c r="X7" s="30"/>
      <c r="Y7" s="31"/>
    </row>
    <row r="8" spans="1:25" ht="27" customHeight="1" x14ac:dyDescent="0.25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75"/>
      <c r="Y8" s="75"/>
    </row>
    <row r="9" spans="1:25" ht="15.75" x14ac:dyDescent="0.25">
      <c r="A9" s="69" t="s">
        <v>99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40"/>
      <c r="W9" s="40"/>
      <c r="X9" s="5"/>
      <c r="Y9" s="5"/>
    </row>
    <row r="10" spans="1:25" x14ac:dyDescent="0.25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25"/>
      <c r="W10" s="25"/>
      <c r="X10" s="2"/>
      <c r="Y10" s="2"/>
    </row>
    <row r="11" spans="1:25" ht="15.75" x14ac:dyDescent="0.25">
      <c r="A11" s="73" t="s">
        <v>49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26"/>
      <c r="W11" s="26"/>
      <c r="X11" s="4"/>
      <c r="Y11" s="4"/>
    </row>
    <row r="12" spans="1:25" ht="15.75" x14ac:dyDescent="0.25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"/>
      <c r="Y12" s="2"/>
    </row>
    <row r="13" spans="1:25" ht="15.75" x14ac:dyDescent="0.25">
      <c r="A13" s="69" t="s">
        <v>98</v>
      </c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41"/>
      <c r="W13" s="41"/>
      <c r="X13" s="5"/>
      <c r="Y13" s="5"/>
    </row>
    <row r="14" spans="1:25" x14ac:dyDescent="0.25">
      <c r="A14" s="72" t="s">
        <v>0</v>
      </c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25"/>
      <c r="W14" s="25"/>
      <c r="X14" s="2"/>
      <c r="Y14" s="2"/>
    </row>
    <row r="15" spans="1:25" x14ac:dyDescent="0.25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6"/>
      <c r="Y15" s="6"/>
    </row>
    <row r="16" spans="1:25" ht="15.75" x14ac:dyDescent="0.25">
      <c r="A16" s="27"/>
      <c r="B16" s="27"/>
      <c r="C16" s="27"/>
      <c r="D16" s="27"/>
      <c r="E16" s="50" t="s">
        <v>87</v>
      </c>
      <c r="F16" s="67" t="s">
        <v>93</v>
      </c>
      <c r="G16" s="67"/>
      <c r="H16" s="67"/>
      <c r="I16" s="67"/>
      <c r="J16" s="67"/>
      <c r="K16" s="28"/>
      <c r="L16" s="28"/>
      <c r="M16" s="28"/>
      <c r="N16" s="6"/>
      <c r="O16" s="27"/>
      <c r="P16" s="27"/>
      <c r="Q16" s="27"/>
      <c r="R16" s="27"/>
      <c r="S16" s="27"/>
      <c r="T16" s="27"/>
      <c r="U16" s="27"/>
      <c r="V16" s="27"/>
      <c r="W16" s="27"/>
      <c r="X16" s="6"/>
      <c r="Y16" s="6"/>
    </row>
    <row r="17" spans="1:29" x14ac:dyDescent="0.25">
      <c r="A17" s="27"/>
      <c r="B17" s="27"/>
      <c r="C17" s="27"/>
      <c r="D17" s="27"/>
      <c r="E17" s="68" t="s">
        <v>50</v>
      </c>
      <c r="F17" s="68"/>
      <c r="G17" s="68"/>
      <c r="H17" s="68"/>
      <c r="I17" s="68"/>
      <c r="J17" s="68"/>
      <c r="K17" s="68"/>
      <c r="L17" s="68"/>
      <c r="M17" s="38"/>
      <c r="N17" s="6"/>
      <c r="O17" s="27"/>
      <c r="P17" s="27"/>
      <c r="Q17" s="27"/>
      <c r="R17" s="27"/>
      <c r="S17" s="27"/>
      <c r="T17" s="27"/>
      <c r="U17" s="27"/>
      <c r="V17" s="27"/>
      <c r="W17" s="27"/>
      <c r="X17" s="6"/>
      <c r="Y17" s="6"/>
    </row>
    <row r="18" spans="1:29" x14ac:dyDescent="0.25">
      <c r="A18" s="27"/>
      <c r="B18" s="27"/>
      <c r="C18" s="17" t="s">
        <v>100</v>
      </c>
      <c r="D18" s="27"/>
      <c r="E18" s="6"/>
      <c r="F18" s="3"/>
      <c r="G18" s="3"/>
      <c r="H18" s="6"/>
      <c r="I18" s="6"/>
      <c r="J18" s="6"/>
      <c r="K18" s="6"/>
      <c r="L18" s="6"/>
      <c r="M18" s="6"/>
      <c r="N18" s="6"/>
      <c r="O18" s="27"/>
      <c r="P18" s="27"/>
      <c r="Q18" s="27"/>
      <c r="R18" s="27"/>
      <c r="S18" s="27"/>
      <c r="T18" s="27"/>
      <c r="U18" s="29"/>
      <c r="V18" s="29"/>
      <c r="W18" s="29"/>
      <c r="X18" s="6"/>
      <c r="Y18" s="6"/>
    </row>
    <row r="19" spans="1:29" ht="15.75" x14ac:dyDescent="0.25">
      <c r="A19" s="27"/>
      <c r="B19" s="27"/>
      <c r="C19" s="27"/>
      <c r="D19" s="27"/>
      <c r="E19" s="6"/>
      <c r="F19" s="69" t="s">
        <v>48</v>
      </c>
      <c r="G19" s="69"/>
      <c r="H19" s="69"/>
      <c r="I19" s="69"/>
      <c r="J19" s="69"/>
      <c r="K19" s="69"/>
      <c r="L19" s="39"/>
      <c r="M19" s="39"/>
      <c r="N19" s="18"/>
      <c r="O19" s="27"/>
      <c r="P19" s="27"/>
      <c r="Q19" s="27"/>
      <c r="R19" s="27"/>
      <c r="S19" s="27"/>
      <c r="T19" s="27"/>
      <c r="U19" s="27"/>
      <c r="V19" s="27"/>
      <c r="W19" s="27"/>
      <c r="X19" s="6"/>
      <c r="Y19" s="6"/>
    </row>
    <row r="20" spans="1:29" x14ac:dyDescent="0.25">
      <c r="A20" s="27"/>
      <c r="B20" s="27"/>
      <c r="C20" s="27"/>
      <c r="D20" s="27"/>
      <c r="E20" s="70" t="s">
        <v>88</v>
      </c>
      <c r="F20" s="70"/>
      <c r="G20" s="70"/>
      <c r="H20" s="70"/>
      <c r="I20" s="70"/>
      <c r="J20" s="70"/>
      <c r="K20" s="70"/>
      <c r="L20" s="70"/>
      <c r="M20" s="18"/>
      <c r="N20" s="18"/>
      <c r="O20" s="27"/>
      <c r="P20" s="27"/>
      <c r="Q20" s="27"/>
      <c r="R20" s="27"/>
      <c r="S20" s="27"/>
      <c r="T20" s="27"/>
      <c r="U20" s="27"/>
      <c r="V20" s="27"/>
      <c r="W20" s="27"/>
      <c r="X20" s="6"/>
      <c r="Y20" s="6"/>
    </row>
    <row r="21" spans="1:29" x14ac:dyDescent="0.25">
      <c r="A21" s="4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9" ht="106.5" customHeight="1" x14ac:dyDescent="0.25">
      <c r="A22" s="60" t="s">
        <v>1</v>
      </c>
      <c r="B22" s="59" t="s">
        <v>2</v>
      </c>
      <c r="C22" s="60" t="s">
        <v>3</v>
      </c>
      <c r="D22" s="60" t="s">
        <v>12</v>
      </c>
      <c r="E22" s="63" t="s">
        <v>13</v>
      </c>
      <c r="F22" s="59" t="s">
        <v>89</v>
      </c>
      <c r="G22" s="59"/>
      <c r="H22" s="59" t="s">
        <v>11</v>
      </c>
      <c r="I22" s="59" t="s">
        <v>92</v>
      </c>
      <c r="J22" s="59"/>
      <c r="K22" s="59" t="s">
        <v>96</v>
      </c>
      <c r="L22" s="59"/>
      <c r="M22" s="57"/>
      <c r="N22" s="59" t="s">
        <v>14</v>
      </c>
      <c r="O22" s="59"/>
      <c r="P22" s="59" t="s">
        <v>52</v>
      </c>
      <c r="Q22" s="59"/>
      <c r="R22" s="59" t="s">
        <v>25</v>
      </c>
      <c r="S22" s="59"/>
      <c r="T22" s="59" t="s">
        <v>53</v>
      </c>
      <c r="U22" s="59"/>
      <c r="V22" s="59" t="s">
        <v>54</v>
      </c>
      <c r="W22" s="59"/>
      <c r="X22" s="59" t="s">
        <v>15</v>
      </c>
      <c r="Y22" s="59"/>
    </row>
    <row r="23" spans="1:29" ht="67.5" customHeight="1" x14ac:dyDescent="0.25">
      <c r="A23" s="60"/>
      <c r="B23" s="59"/>
      <c r="C23" s="60"/>
      <c r="D23" s="60"/>
      <c r="E23" s="63"/>
      <c r="F23" s="59" t="s">
        <v>90</v>
      </c>
      <c r="G23" s="59"/>
      <c r="H23" s="59"/>
      <c r="I23" s="59" t="s">
        <v>91</v>
      </c>
      <c r="J23" s="59"/>
      <c r="K23" s="64" t="s">
        <v>95</v>
      </c>
      <c r="L23" s="65"/>
      <c r="M23" s="58" t="s">
        <v>97</v>
      </c>
      <c r="N23" s="59" t="s">
        <v>16</v>
      </c>
      <c r="O23" s="59"/>
      <c r="P23" s="66" t="s">
        <v>17</v>
      </c>
      <c r="Q23" s="66"/>
      <c r="R23" s="66" t="s">
        <v>18</v>
      </c>
      <c r="S23" s="66"/>
      <c r="T23" s="66" t="s">
        <v>21</v>
      </c>
      <c r="U23" s="66"/>
      <c r="V23" s="61">
        <v>4528</v>
      </c>
      <c r="W23" s="62"/>
      <c r="X23" s="59" t="s">
        <v>19</v>
      </c>
      <c r="Y23" s="59"/>
    </row>
    <row r="24" spans="1:29" ht="29.25" customHeight="1" x14ac:dyDescent="0.25">
      <c r="A24" s="60"/>
      <c r="B24" s="59"/>
      <c r="C24" s="60"/>
      <c r="D24" s="60"/>
      <c r="E24" s="63"/>
      <c r="F24" s="8" t="s">
        <v>4</v>
      </c>
      <c r="G24" s="8" t="s">
        <v>5</v>
      </c>
      <c r="H24" s="8" t="s">
        <v>20</v>
      </c>
      <c r="I24" s="8" t="s">
        <v>4</v>
      </c>
      <c r="J24" s="8" t="s">
        <v>5</v>
      </c>
      <c r="K24" s="8" t="s">
        <v>4</v>
      </c>
      <c r="L24" s="8" t="s">
        <v>5</v>
      </c>
      <c r="M24" s="55" t="s">
        <v>20</v>
      </c>
      <c r="N24" s="8" t="s">
        <v>4</v>
      </c>
      <c r="O24" s="8" t="s">
        <v>5</v>
      </c>
      <c r="P24" s="8" t="s">
        <v>4</v>
      </c>
      <c r="Q24" s="8" t="s">
        <v>5</v>
      </c>
      <c r="R24" s="8" t="s">
        <v>4</v>
      </c>
      <c r="S24" s="8" t="s">
        <v>5</v>
      </c>
      <c r="T24" s="8" t="s">
        <v>4</v>
      </c>
      <c r="U24" s="8" t="s">
        <v>5</v>
      </c>
      <c r="V24" s="8" t="s">
        <v>4</v>
      </c>
      <c r="W24" s="8" t="s">
        <v>5</v>
      </c>
      <c r="X24" s="8" t="s">
        <v>4</v>
      </c>
      <c r="Y24" s="8" t="s">
        <v>5</v>
      </c>
    </row>
    <row r="25" spans="1:29" x14ac:dyDescent="0.25">
      <c r="A25" s="7">
        <v>1</v>
      </c>
      <c r="B25" s="7">
        <v>2</v>
      </c>
      <c r="C25" s="7">
        <v>3</v>
      </c>
      <c r="D25" s="7">
        <v>4</v>
      </c>
      <c r="E25" s="7">
        <v>5</v>
      </c>
      <c r="F25" s="7">
        <v>6</v>
      </c>
      <c r="G25" s="7">
        <v>7</v>
      </c>
      <c r="H25" s="7">
        <v>8</v>
      </c>
      <c r="I25" s="7">
        <v>9</v>
      </c>
      <c r="J25" s="7">
        <v>10</v>
      </c>
      <c r="K25" s="7">
        <v>11</v>
      </c>
      <c r="L25" s="7">
        <v>12</v>
      </c>
      <c r="M25" s="7">
        <v>13</v>
      </c>
      <c r="N25" s="7">
        <v>14</v>
      </c>
      <c r="O25" s="7">
        <v>15</v>
      </c>
      <c r="P25" s="7">
        <v>16</v>
      </c>
      <c r="Q25" s="7">
        <v>17</v>
      </c>
      <c r="R25" s="7">
        <v>18</v>
      </c>
      <c r="S25" s="7">
        <v>19</v>
      </c>
      <c r="T25" s="7">
        <v>20</v>
      </c>
      <c r="U25" s="7">
        <v>21</v>
      </c>
      <c r="V25" s="7">
        <v>22</v>
      </c>
      <c r="W25" s="7">
        <v>23</v>
      </c>
      <c r="X25" s="7">
        <v>24</v>
      </c>
      <c r="Y25" s="7">
        <v>25</v>
      </c>
    </row>
    <row r="26" spans="1:29" x14ac:dyDescent="0.25">
      <c r="A26" s="11"/>
      <c r="B26" s="12"/>
      <c r="C26" s="13" t="s">
        <v>6</v>
      </c>
      <c r="D26" s="34">
        <f>SUM(D27:D77)</f>
        <v>129169</v>
      </c>
      <c r="E26" s="34">
        <f>SUM(E27:E77)</f>
        <v>32297</v>
      </c>
      <c r="F26" s="34">
        <f>SUM(F27:F77)</f>
        <v>27012</v>
      </c>
      <c r="G26" s="32">
        <f>SUM(G27:G77)</f>
        <v>86708.520000000019</v>
      </c>
      <c r="H26" s="32">
        <f>F26/E26*100</f>
        <v>83.636251044988697</v>
      </c>
      <c r="I26" s="34">
        <f>SUM(I27:I77)</f>
        <v>20039</v>
      </c>
      <c r="J26" s="32">
        <f>SUM(J27:J77)</f>
        <v>272931.18000000005</v>
      </c>
      <c r="K26" s="34">
        <f>SUM(K27:K77)</f>
        <v>226</v>
      </c>
      <c r="L26" s="32">
        <f>SUM(L27:L77)</f>
        <v>3803.58</v>
      </c>
      <c r="M26" s="32">
        <f>((I26+K26)/E26*100)</f>
        <v>62.745765860606248</v>
      </c>
      <c r="N26" s="34">
        <f>SUM(N27:N77)</f>
        <v>1400</v>
      </c>
      <c r="O26" s="32">
        <f>SUM(O27:O77)</f>
        <v>39564</v>
      </c>
      <c r="P26" s="34">
        <f t="shared" ref="P26:Y26" si="0">SUM(P27:P77)</f>
        <v>1</v>
      </c>
      <c r="Q26" s="32">
        <f t="shared" si="0"/>
        <v>92.34</v>
      </c>
      <c r="R26" s="34">
        <f t="shared" si="0"/>
        <v>550</v>
      </c>
      <c r="S26" s="32">
        <f t="shared" si="0"/>
        <v>80800.500000000029</v>
      </c>
      <c r="T26" s="34">
        <f t="shared" si="0"/>
        <v>329</v>
      </c>
      <c r="U26" s="34">
        <f t="shared" si="0"/>
        <v>56259</v>
      </c>
      <c r="V26" s="32">
        <f t="shared" si="0"/>
        <v>0</v>
      </c>
      <c r="W26" s="32">
        <f t="shared" si="0"/>
        <v>0</v>
      </c>
      <c r="X26" s="34">
        <f t="shared" si="0"/>
        <v>205</v>
      </c>
      <c r="Y26" s="32">
        <f t="shared" si="0"/>
        <v>18724.7</v>
      </c>
      <c r="Z26" s="35"/>
      <c r="AA26" s="35"/>
    </row>
    <row r="27" spans="1:29" x14ac:dyDescent="0.25">
      <c r="A27" s="7">
        <v>1</v>
      </c>
      <c r="B27" s="47">
        <v>424</v>
      </c>
      <c r="C27" s="48" t="s">
        <v>26</v>
      </c>
      <c r="D27" s="33"/>
      <c r="E27" s="33"/>
      <c r="F27" s="33"/>
      <c r="G27" s="33"/>
      <c r="H27" s="53"/>
      <c r="I27" s="33"/>
      <c r="J27" s="33"/>
      <c r="K27" s="53"/>
      <c r="L27" s="53"/>
      <c r="M27" s="53"/>
      <c r="N27" s="33"/>
      <c r="O27" s="33"/>
      <c r="P27" s="36">
        <v>1</v>
      </c>
      <c r="Q27" s="33">
        <v>92.34</v>
      </c>
      <c r="R27" s="36">
        <v>348</v>
      </c>
      <c r="S27" s="33">
        <v>51124.68</v>
      </c>
      <c r="T27" s="36">
        <v>146</v>
      </c>
      <c r="U27" s="33">
        <v>24966</v>
      </c>
      <c r="V27" s="33"/>
      <c r="W27" s="33"/>
      <c r="X27" s="36">
        <v>205</v>
      </c>
      <c r="Y27" s="33">
        <v>18724.7</v>
      </c>
      <c r="Z27" s="35"/>
      <c r="AA27" s="35"/>
      <c r="AC27" s="35"/>
    </row>
    <row r="28" spans="1:29" x14ac:dyDescent="0.25">
      <c r="A28" s="7">
        <v>2</v>
      </c>
      <c r="B28" s="47">
        <v>422</v>
      </c>
      <c r="C28" s="48" t="s">
        <v>28</v>
      </c>
      <c r="D28" s="7"/>
      <c r="E28" s="7"/>
      <c r="F28" s="7"/>
      <c r="G28" s="7"/>
      <c r="H28" s="53"/>
      <c r="I28" s="7"/>
      <c r="J28" s="7"/>
      <c r="K28" s="53"/>
      <c r="L28" s="53"/>
      <c r="M28" s="53"/>
      <c r="N28" s="7"/>
      <c r="O28" s="7"/>
      <c r="P28" s="7"/>
      <c r="Q28" s="7"/>
      <c r="R28" s="7">
        <v>49</v>
      </c>
      <c r="S28" s="33">
        <v>7198.59</v>
      </c>
      <c r="T28" s="7">
        <v>41</v>
      </c>
      <c r="U28" s="33">
        <v>7011</v>
      </c>
      <c r="V28" s="7"/>
      <c r="W28" s="7"/>
      <c r="X28" s="7"/>
      <c r="Y28" s="7"/>
      <c r="Z28" s="35"/>
      <c r="AA28" s="35"/>
      <c r="AC28" s="35"/>
    </row>
    <row r="29" spans="1:29" x14ac:dyDescent="0.25">
      <c r="A29" s="7">
        <v>3</v>
      </c>
      <c r="B29" s="47">
        <v>419</v>
      </c>
      <c r="C29" s="48" t="s">
        <v>27</v>
      </c>
      <c r="D29" s="7"/>
      <c r="E29" s="7"/>
      <c r="F29" s="7"/>
      <c r="G29" s="7"/>
      <c r="H29" s="53"/>
      <c r="I29" s="7"/>
      <c r="J29" s="7"/>
      <c r="K29" s="53"/>
      <c r="L29" s="53"/>
      <c r="M29" s="53"/>
      <c r="N29" s="7"/>
      <c r="O29" s="7"/>
      <c r="P29" s="7"/>
      <c r="Q29" s="7"/>
      <c r="R29" s="7"/>
      <c r="S29" s="33"/>
      <c r="T29" s="7"/>
      <c r="U29" s="33"/>
      <c r="V29" s="7"/>
      <c r="W29" s="7"/>
      <c r="X29" s="7"/>
      <c r="Y29" s="7"/>
      <c r="Z29" s="35"/>
      <c r="AA29" s="35"/>
      <c r="AC29" s="35"/>
    </row>
    <row r="30" spans="1:29" x14ac:dyDescent="0.25">
      <c r="A30" s="7">
        <v>4</v>
      </c>
      <c r="B30" s="47">
        <v>423</v>
      </c>
      <c r="C30" s="48" t="s">
        <v>55</v>
      </c>
      <c r="D30" s="7"/>
      <c r="E30" s="7"/>
      <c r="F30" s="7"/>
      <c r="G30" s="7"/>
      <c r="H30" s="53"/>
      <c r="I30" s="7"/>
      <c r="J30" s="7"/>
      <c r="K30" s="53"/>
      <c r="L30" s="53"/>
      <c r="M30" s="53"/>
      <c r="N30" s="7"/>
      <c r="O30" s="7"/>
      <c r="P30" s="7"/>
      <c r="Q30" s="33"/>
      <c r="R30" s="7">
        <v>110</v>
      </c>
      <c r="S30" s="33">
        <v>16160.1</v>
      </c>
      <c r="T30" s="7"/>
      <c r="U30" s="33"/>
      <c r="V30" s="7"/>
      <c r="W30" s="7"/>
      <c r="X30" s="7"/>
      <c r="Y30" s="7"/>
      <c r="Z30" s="35"/>
      <c r="AA30" s="35"/>
      <c r="AC30" s="35"/>
    </row>
    <row r="31" spans="1:29" x14ac:dyDescent="0.25">
      <c r="A31" s="7">
        <v>5</v>
      </c>
      <c r="B31" s="47">
        <v>420</v>
      </c>
      <c r="C31" s="48" t="s">
        <v>29</v>
      </c>
      <c r="D31" s="7"/>
      <c r="E31" s="7"/>
      <c r="F31" s="7"/>
      <c r="G31" s="7"/>
      <c r="H31" s="53"/>
      <c r="I31" s="7"/>
      <c r="J31" s="7"/>
      <c r="K31" s="53"/>
      <c r="L31" s="53"/>
      <c r="M31" s="53"/>
      <c r="N31" s="37"/>
      <c r="O31" s="7"/>
      <c r="P31" s="7"/>
      <c r="Q31" s="33"/>
      <c r="R31" s="7"/>
      <c r="S31" s="33"/>
      <c r="T31" s="7"/>
      <c r="U31" s="33"/>
      <c r="V31" s="7"/>
      <c r="W31" s="7"/>
      <c r="X31" s="7"/>
      <c r="Y31" s="7"/>
      <c r="Z31" s="35"/>
      <c r="AA31" s="35"/>
      <c r="AC31" s="35"/>
    </row>
    <row r="32" spans="1:29" x14ac:dyDescent="0.25">
      <c r="A32" s="7">
        <v>6</v>
      </c>
      <c r="B32" s="47">
        <v>339</v>
      </c>
      <c r="C32" s="48" t="s">
        <v>30</v>
      </c>
      <c r="D32" s="7"/>
      <c r="E32" s="7"/>
      <c r="F32" s="7"/>
      <c r="G32" s="7"/>
      <c r="H32" s="53"/>
      <c r="I32" s="7"/>
      <c r="J32" s="7"/>
      <c r="K32" s="53"/>
      <c r="L32" s="53"/>
      <c r="M32" s="53"/>
      <c r="N32" s="37"/>
      <c r="O32" s="7"/>
      <c r="P32" s="7"/>
      <c r="Q32" s="33"/>
      <c r="R32" s="7"/>
      <c r="S32" s="33"/>
      <c r="T32" s="7">
        <v>122</v>
      </c>
      <c r="U32" s="36">
        <v>20862</v>
      </c>
      <c r="V32" s="7"/>
      <c r="W32" s="7"/>
      <c r="X32" s="7"/>
      <c r="Y32" s="7"/>
      <c r="Z32" s="35"/>
      <c r="AA32" s="35"/>
      <c r="AC32" s="35"/>
    </row>
    <row r="33" spans="1:29" x14ac:dyDescent="0.25">
      <c r="A33" s="7">
        <v>7</v>
      </c>
      <c r="B33" s="47">
        <v>469</v>
      </c>
      <c r="C33" s="48" t="s">
        <v>56</v>
      </c>
      <c r="D33" s="7"/>
      <c r="E33" s="7"/>
      <c r="F33" s="7"/>
      <c r="G33" s="7"/>
      <c r="H33" s="53"/>
      <c r="I33" s="7"/>
      <c r="J33" s="7"/>
      <c r="K33" s="53"/>
      <c r="L33" s="53"/>
      <c r="M33" s="53"/>
      <c r="N33" s="37"/>
      <c r="O33" s="7"/>
      <c r="P33" s="7"/>
      <c r="Q33" s="33"/>
      <c r="R33" s="7">
        <v>6</v>
      </c>
      <c r="S33" s="33">
        <v>881.46</v>
      </c>
      <c r="T33" s="7"/>
      <c r="U33" s="33"/>
      <c r="V33" s="7"/>
      <c r="W33" s="7"/>
      <c r="X33" s="7"/>
      <c r="Y33" s="7"/>
      <c r="Z33" s="35"/>
      <c r="AA33" s="35"/>
      <c r="AC33" s="35"/>
    </row>
    <row r="34" spans="1:29" x14ac:dyDescent="0.25">
      <c r="A34" s="7">
        <v>8</v>
      </c>
      <c r="B34" s="7">
        <v>377</v>
      </c>
      <c r="C34" s="48" t="s">
        <v>31</v>
      </c>
      <c r="D34" s="36"/>
      <c r="E34" s="36"/>
      <c r="F34" s="7"/>
      <c r="G34" s="33"/>
      <c r="H34" s="53"/>
      <c r="I34" s="54"/>
      <c r="J34" s="54"/>
      <c r="K34" s="53"/>
      <c r="L34" s="53"/>
      <c r="M34" s="53"/>
      <c r="N34" s="44"/>
      <c r="O34" s="36"/>
      <c r="P34" s="7"/>
      <c r="Q34" s="33"/>
      <c r="R34" s="7">
        <v>6</v>
      </c>
      <c r="S34" s="33">
        <v>881.46</v>
      </c>
      <c r="T34" s="7"/>
      <c r="U34" s="33"/>
      <c r="V34" s="7"/>
      <c r="W34" s="7"/>
      <c r="X34" s="7"/>
      <c r="Y34" s="7"/>
      <c r="Z34" s="35"/>
      <c r="AA34" s="35"/>
      <c r="AC34" s="35"/>
    </row>
    <row r="35" spans="1:29" x14ac:dyDescent="0.25">
      <c r="A35" s="7">
        <v>9</v>
      </c>
      <c r="B35" s="47">
        <v>10450</v>
      </c>
      <c r="C35" s="48" t="s">
        <v>32</v>
      </c>
      <c r="D35" s="36"/>
      <c r="E35" s="36"/>
      <c r="F35" s="7"/>
      <c r="G35" s="33"/>
      <c r="H35" s="53"/>
      <c r="I35" s="7"/>
      <c r="J35" s="7"/>
      <c r="K35" s="53"/>
      <c r="L35" s="53"/>
      <c r="M35" s="53"/>
      <c r="N35" s="44"/>
      <c r="O35" s="36"/>
      <c r="P35" s="7"/>
      <c r="Q35" s="33"/>
      <c r="R35" s="7"/>
      <c r="S35" s="33"/>
      <c r="T35" s="7"/>
      <c r="U35" s="33"/>
      <c r="V35" s="7"/>
      <c r="W35" s="7"/>
      <c r="X35" s="7"/>
      <c r="Y35" s="7"/>
      <c r="Z35" s="35"/>
      <c r="AA35" s="35"/>
      <c r="AC35" s="35"/>
    </row>
    <row r="36" spans="1:29" x14ac:dyDescent="0.25">
      <c r="A36" s="7">
        <v>10</v>
      </c>
      <c r="B36" s="47">
        <v>7543</v>
      </c>
      <c r="C36" s="48" t="s">
        <v>33</v>
      </c>
      <c r="D36" s="36"/>
      <c r="E36" s="36"/>
      <c r="F36" s="7"/>
      <c r="G36" s="33"/>
      <c r="H36" s="53"/>
      <c r="I36" s="54"/>
      <c r="J36" s="54"/>
      <c r="K36" s="53"/>
      <c r="L36" s="53"/>
      <c r="M36" s="53"/>
      <c r="N36" s="44"/>
      <c r="O36" s="36"/>
      <c r="P36" s="7"/>
      <c r="Q36" s="7"/>
      <c r="R36" s="7"/>
      <c r="S36" s="7"/>
      <c r="T36" s="7"/>
      <c r="U36" s="7"/>
      <c r="V36" s="7"/>
      <c r="W36" s="7"/>
      <c r="X36" s="7"/>
      <c r="Y36" s="7"/>
      <c r="Z36" s="35"/>
      <c r="AA36" s="35"/>
      <c r="AC36" s="35"/>
    </row>
    <row r="37" spans="1:29" x14ac:dyDescent="0.25">
      <c r="A37" s="7">
        <v>11</v>
      </c>
      <c r="B37" s="47">
        <v>7619</v>
      </c>
      <c r="C37" s="48" t="s">
        <v>34</v>
      </c>
      <c r="D37" s="36"/>
      <c r="E37" s="36"/>
      <c r="F37" s="7"/>
      <c r="G37" s="33"/>
      <c r="H37" s="53"/>
      <c r="I37" s="54"/>
      <c r="J37" s="54"/>
      <c r="K37" s="53"/>
      <c r="L37" s="53"/>
      <c r="M37" s="53"/>
      <c r="N37" s="44"/>
      <c r="O37" s="36"/>
      <c r="P37" s="7"/>
      <c r="Q37" s="7"/>
      <c r="R37" s="7"/>
      <c r="S37" s="7"/>
      <c r="T37" s="7"/>
      <c r="U37" s="7"/>
      <c r="V37" s="7"/>
      <c r="W37" s="7"/>
      <c r="X37" s="7"/>
      <c r="Y37" s="7"/>
      <c r="Z37" s="35"/>
      <c r="AA37" s="35"/>
      <c r="AC37" s="35"/>
    </row>
    <row r="38" spans="1:29" x14ac:dyDescent="0.25">
      <c r="A38" s="7">
        <v>12</v>
      </c>
      <c r="B38" s="47">
        <v>53854</v>
      </c>
      <c r="C38" s="48" t="s">
        <v>43</v>
      </c>
      <c r="D38" s="36"/>
      <c r="E38" s="36"/>
      <c r="F38" s="7"/>
      <c r="G38" s="33"/>
      <c r="H38" s="53"/>
      <c r="I38" s="54"/>
      <c r="J38" s="54"/>
      <c r="K38" s="53"/>
      <c r="L38" s="53"/>
      <c r="M38" s="53"/>
      <c r="N38" s="44"/>
      <c r="O38" s="36"/>
      <c r="P38" s="7"/>
      <c r="Q38" s="7"/>
      <c r="R38" s="7"/>
      <c r="S38" s="7"/>
      <c r="T38" s="7"/>
      <c r="U38" s="7"/>
      <c r="V38" s="7"/>
      <c r="W38" s="7"/>
      <c r="X38" s="7"/>
      <c r="Y38" s="7"/>
      <c r="Z38" s="35"/>
      <c r="AA38" s="35"/>
      <c r="AC38" s="35"/>
    </row>
    <row r="39" spans="1:29" x14ac:dyDescent="0.25">
      <c r="A39" s="7">
        <v>13</v>
      </c>
      <c r="B39" s="47">
        <v>83</v>
      </c>
      <c r="C39" s="48" t="s">
        <v>57</v>
      </c>
      <c r="D39" s="36">
        <v>5344</v>
      </c>
      <c r="E39" s="36">
        <f>ROUND(D39/2/2,0)</f>
        <v>1336</v>
      </c>
      <c r="F39" s="7">
        <v>1526</v>
      </c>
      <c r="G39" s="33">
        <v>4898.46</v>
      </c>
      <c r="H39" s="53">
        <f t="shared" ref="H39:H77" si="1">F39/E39*100</f>
        <v>114.22155688622755</v>
      </c>
      <c r="I39" s="54"/>
      <c r="J39" s="54"/>
      <c r="K39" s="53"/>
      <c r="L39" s="53"/>
      <c r="M39" s="53">
        <f>((I39+K39)/E39*100)</f>
        <v>0</v>
      </c>
      <c r="N39" s="44">
        <v>15</v>
      </c>
      <c r="O39" s="37">
        <v>423.9</v>
      </c>
      <c r="P39" s="7"/>
      <c r="Q39" s="7"/>
      <c r="R39" s="7"/>
      <c r="S39" s="7"/>
      <c r="T39" s="7"/>
      <c r="U39" s="7"/>
      <c r="V39" s="7"/>
      <c r="W39" s="7"/>
      <c r="X39" s="7"/>
      <c r="Y39" s="7"/>
      <c r="Z39" s="35"/>
      <c r="AA39" s="35"/>
      <c r="AC39" s="35"/>
    </row>
    <row r="40" spans="1:29" x14ac:dyDescent="0.25">
      <c r="A40" s="7">
        <v>14</v>
      </c>
      <c r="B40" s="47">
        <v>85</v>
      </c>
      <c r="C40" s="48" t="s">
        <v>58</v>
      </c>
      <c r="D40" s="36">
        <v>12770</v>
      </c>
      <c r="E40" s="36">
        <f t="shared" ref="E40:E77" si="2">ROUND(D40/2/2,0)</f>
        <v>3193</v>
      </c>
      <c r="F40" s="7">
        <v>2826</v>
      </c>
      <c r="G40" s="33">
        <v>9071.4599999999991</v>
      </c>
      <c r="H40" s="53">
        <f t="shared" si="1"/>
        <v>88.506107109301595</v>
      </c>
      <c r="I40" s="37">
        <v>1880</v>
      </c>
      <c r="J40" s="37">
        <v>25605.599999999999</v>
      </c>
      <c r="K40" s="36">
        <v>21</v>
      </c>
      <c r="L40" s="33">
        <v>353.43</v>
      </c>
      <c r="M40" s="53">
        <f t="shared" ref="M40:M41" si="3">((I40+K40)/E40*100)</f>
        <v>59.536486063263396</v>
      </c>
      <c r="N40" s="44">
        <v>152</v>
      </c>
      <c r="O40" s="37">
        <v>4295.5200000000004</v>
      </c>
      <c r="P40" s="7"/>
      <c r="Q40" s="7"/>
      <c r="R40" s="7"/>
      <c r="S40" s="7"/>
      <c r="T40" s="7"/>
      <c r="U40" s="7"/>
      <c r="V40" s="7"/>
      <c r="W40" s="7"/>
      <c r="X40" s="7"/>
      <c r="Y40" s="7"/>
      <c r="Z40" s="35"/>
      <c r="AA40" s="35"/>
      <c r="AC40" s="35"/>
    </row>
    <row r="41" spans="1:29" x14ac:dyDescent="0.25">
      <c r="A41" s="7">
        <v>15</v>
      </c>
      <c r="B41" s="47">
        <v>86</v>
      </c>
      <c r="C41" s="48" t="s">
        <v>59</v>
      </c>
      <c r="D41" s="36">
        <v>6919</v>
      </c>
      <c r="E41" s="36">
        <f t="shared" si="2"/>
        <v>1730</v>
      </c>
      <c r="F41" s="7">
        <v>1279</v>
      </c>
      <c r="G41" s="33">
        <v>4105.59</v>
      </c>
      <c r="H41" s="53">
        <f t="shared" si="1"/>
        <v>73.930635838150295</v>
      </c>
      <c r="I41" s="44">
        <v>1078</v>
      </c>
      <c r="J41" s="37">
        <v>14682.36</v>
      </c>
      <c r="K41" s="36">
        <v>1</v>
      </c>
      <c r="L41" s="33">
        <v>16.829999999999998</v>
      </c>
      <c r="M41" s="53">
        <f t="shared" si="3"/>
        <v>62.369942196531788</v>
      </c>
      <c r="N41" s="44">
        <v>39</v>
      </c>
      <c r="O41" s="37">
        <v>1102.1400000000001</v>
      </c>
      <c r="P41" s="7"/>
      <c r="Q41" s="7"/>
      <c r="R41" s="7"/>
      <c r="S41" s="7"/>
      <c r="T41" s="7"/>
      <c r="U41" s="7"/>
      <c r="V41" s="7"/>
      <c r="W41" s="7"/>
      <c r="X41" s="7"/>
      <c r="Y41" s="7"/>
      <c r="Z41" s="35"/>
      <c r="AA41" s="35"/>
      <c r="AC41" s="35"/>
    </row>
    <row r="42" spans="1:29" x14ac:dyDescent="0.25">
      <c r="A42" s="7">
        <v>16</v>
      </c>
      <c r="B42" s="47">
        <v>128</v>
      </c>
      <c r="C42" s="48" t="s">
        <v>77</v>
      </c>
      <c r="D42" s="36">
        <v>11471</v>
      </c>
      <c r="E42" s="36">
        <f t="shared" si="2"/>
        <v>2868</v>
      </c>
      <c r="F42" s="7">
        <v>2432</v>
      </c>
      <c r="G42" s="33">
        <v>7806.72</v>
      </c>
      <c r="H42" s="53">
        <f t="shared" si="1"/>
        <v>84.797768479776849</v>
      </c>
      <c r="I42" s="44">
        <v>2027</v>
      </c>
      <c r="J42" s="37">
        <v>27607.74</v>
      </c>
      <c r="K42" s="36"/>
      <c r="L42" s="33"/>
      <c r="M42" s="53">
        <f t="shared" ref="M42:M77" si="4">((I42+K42)/E42*100)</f>
        <v>70.676429567642955</v>
      </c>
      <c r="N42" s="44">
        <v>87</v>
      </c>
      <c r="O42" s="37">
        <v>2458.62</v>
      </c>
      <c r="P42" s="7"/>
      <c r="Q42" s="7"/>
      <c r="R42" s="7"/>
      <c r="S42" s="7"/>
      <c r="T42" s="7"/>
      <c r="U42" s="7"/>
      <c r="V42" s="7"/>
      <c r="W42" s="7"/>
      <c r="X42" s="7"/>
      <c r="Y42" s="7"/>
      <c r="Z42" s="35"/>
      <c r="AA42" s="35"/>
      <c r="AC42" s="35"/>
    </row>
    <row r="43" spans="1:29" x14ac:dyDescent="0.25">
      <c r="A43" s="7">
        <v>17</v>
      </c>
      <c r="B43" s="47">
        <v>130</v>
      </c>
      <c r="C43" s="48" t="s">
        <v>60</v>
      </c>
      <c r="D43" s="36">
        <v>10706</v>
      </c>
      <c r="E43" s="36">
        <f t="shared" si="2"/>
        <v>2677</v>
      </c>
      <c r="F43" s="7">
        <v>1878</v>
      </c>
      <c r="G43" s="33">
        <v>6028.38</v>
      </c>
      <c r="H43" s="53">
        <f t="shared" si="1"/>
        <v>70.153156518490846</v>
      </c>
      <c r="I43" s="44">
        <v>1713</v>
      </c>
      <c r="J43" s="37">
        <v>23331.06</v>
      </c>
      <c r="K43" s="36">
        <v>3</v>
      </c>
      <c r="L43" s="33">
        <v>50.49</v>
      </c>
      <c r="M43" s="53">
        <f t="shared" si="4"/>
        <v>64.101606275681732</v>
      </c>
      <c r="N43" s="44">
        <v>201</v>
      </c>
      <c r="O43" s="37">
        <v>5680.26</v>
      </c>
      <c r="P43" s="7"/>
      <c r="Q43" s="7"/>
      <c r="R43" s="7"/>
      <c r="S43" s="7"/>
      <c r="T43" s="7"/>
      <c r="U43" s="7"/>
      <c r="V43" s="7"/>
      <c r="W43" s="7"/>
      <c r="X43" s="7"/>
      <c r="Y43" s="7"/>
      <c r="Z43" s="35"/>
      <c r="AA43" s="35"/>
      <c r="AC43" s="35"/>
    </row>
    <row r="44" spans="1:29" x14ac:dyDescent="0.25">
      <c r="A44" s="7">
        <v>18</v>
      </c>
      <c r="B44" s="47">
        <v>131</v>
      </c>
      <c r="C44" s="48" t="s">
        <v>61</v>
      </c>
      <c r="D44" s="36">
        <v>6416</v>
      </c>
      <c r="E44" s="36">
        <f t="shared" si="2"/>
        <v>1604</v>
      </c>
      <c r="F44" s="7">
        <v>1091</v>
      </c>
      <c r="G44" s="33">
        <v>3502.11</v>
      </c>
      <c r="H44" s="53">
        <f t="shared" si="1"/>
        <v>68.017456359102241</v>
      </c>
      <c r="I44" s="44">
        <v>1029</v>
      </c>
      <c r="J44" s="37">
        <v>14014.98</v>
      </c>
      <c r="K44" s="36">
        <v>21</v>
      </c>
      <c r="L44" s="33">
        <v>353.43</v>
      </c>
      <c r="M44" s="53">
        <f t="shared" si="4"/>
        <v>65.461346633416468</v>
      </c>
      <c r="N44" s="44">
        <v>52</v>
      </c>
      <c r="O44" s="37">
        <v>1469.52</v>
      </c>
      <c r="P44" s="7"/>
      <c r="Q44" s="7"/>
      <c r="R44" s="7"/>
      <c r="S44" s="7"/>
      <c r="T44" s="7"/>
      <c r="U44" s="7"/>
      <c r="V44" s="7"/>
      <c r="W44" s="7"/>
      <c r="X44" s="7"/>
      <c r="Y44" s="7"/>
      <c r="Z44" s="35"/>
      <c r="AA44" s="35"/>
      <c r="AC44" s="35"/>
    </row>
    <row r="45" spans="1:29" x14ac:dyDescent="0.25">
      <c r="A45" s="7">
        <v>19</v>
      </c>
      <c r="B45" s="47">
        <v>132</v>
      </c>
      <c r="C45" s="48" t="s">
        <v>62</v>
      </c>
      <c r="D45" s="36">
        <v>8225</v>
      </c>
      <c r="E45" s="36">
        <f t="shared" si="2"/>
        <v>2056</v>
      </c>
      <c r="F45" s="7">
        <v>1403</v>
      </c>
      <c r="G45" s="33">
        <v>4503.63</v>
      </c>
      <c r="H45" s="53">
        <f t="shared" si="1"/>
        <v>68.239299610894946</v>
      </c>
      <c r="I45" s="44">
        <v>1369</v>
      </c>
      <c r="J45" s="37">
        <v>18645.78</v>
      </c>
      <c r="K45" s="36">
        <v>7</v>
      </c>
      <c r="L45" s="33">
        <v>117.81</v>
      </c>
      <c r="M45" s="53">
        <f t="shared" si="4"/>
        <v>66.926070038910495</v>
      </c>
      <c r="N45" s="44">
        <v>57</v>
      </c>
      <c r="O45" s="37">
        <v>1610.82</v>
      </c>
      <c r="P45" s="7"/>
      <c r="Q45" s="7"/>
      <c r="R45" s="7"/>
      <c r="S45" s="7"/>
      <c r="T45" s="7"/>
      <c r="U45" s="7"/>
      <c r="V45" s="7"/>
      <c r="W45" s="7"/>
      <c r="X45" s="7"/>
      <c r="Y45" s="7"/>
      <c r="Z45" s="35"/>
      <c r="AA45" s="35"/>
      <c r="AC45" s="35"/>
    </row>
    <row r="46" spans="1:29" x14ac:dyDescent="0.25">
      <c r="A46" s="7">
        <v>20</v>
      </c>
      <c r="B46" s="47">
        <v>133</v>
      </c>
      <c r="C46" s="48" t="s">
        <v>86</v>
      </c>
      <c r="D46" s="36">
        <v>3572</v>
      </c>
      <c r="E46" s="36">
        <f t="shared" si="2"/>
        <v>893</v>
      </c>
      <c r="F46" s="7">
        <v>523</v>
      </c>
      <c r="G46" s="33">
        <v>1678.83</v>
      </c>
      <c r="H46" s="53">
        <f t="shared" si="1"/>
        <v>58.566629339305706</v>
      </c>
      <c r="I46" s="44">
        <v>503</v>
      </c>
      <c r="J46" s="37">
        <v>6850.86</v>
      </c>
      <c r="K46" s="36"/>
      <c r="L46" s="33"/>
      <c r="M46" s="53">
        <f t="shared" si="4"/>
        <v>56.326987681970884</v>
      </c>
      <c r="N46" s="44">
        <v>20</v>
      </c>
      <c r="O46" s="37">
        <v>565.20000000000005</v>
      </c>
      <c r="P46" s="7"/>
      <c r="Q46" s="7"/>
      <c r="R46" s="7"/>
      <c r="S46" s="7"/>
      <c r="T46" s="7"/>
      <c r="U46" s="7"/>
      <c r="V46" s="7"/>
      <c r="W46" s="7"/>
      <c r="X46" s="7"/>
      <c r="Y46" s="7"/>
      <c r="Z46" s="35"/>
      <c r="AA46" s="35"/>
      <c r="AC46" s="35"/>
    </row>
    <row r="47" spans="1:29" x14ac:dyDescent="0.25">
      <c r="A47" s="7">
        <v>21</v>
      </c>
      <c r="B47" s="47">
        <v>134</v>
      </c>
      <c r="C47" s="48" t="s">
        <v>63</v>
      </c>
      <c r="D47" s="36">
        <v>5711</v>
      </c>
      <c r="E47" s="36">
        <f t="shared" si="2"/>
        <v>1428</v>
      </c>
      <c r="F47" s="7">
        <v>790</v>
      </c>
      <c r="G47" s="33">
        <v>2535.9</v>
      </c>
      <c r="H47" s="53">
        <f t="shared" si="1"/>
        <v>55.322128851540619</v>
      </c>
      <c r="I47" s="44">
        <v>890</v>
      </c>
      <c r="J47" s="37">
        <v>12121.8</v>
      </c>
      <c r="K47" s="36">
        <v>18</v>
      </c>
      <c r="L47" s="33">
        <v>302.94</v>
      </c>
      <c r="M47" s="53">
        <f t="shared" si="4"/>
        <v>63.585434173669462</v>
      </c>
      <c r="N47" s="44">
        <v>13</v>
      </c>
      <c r="O47" s="37">
        <v>367.38</v>
      </c>
      <c r="P47" s="7"/>
      <c r="Q47" s="7"/>
      <c r="R47" s="7"/>
      <c r="S47" s="7"/>
      <c r="T47" s="7"/>
      <c r="U47" s="7"/>
      <c r="V47" s="7"/>
      <c r="W47" s="7"/>
      <c r="X47" s="7"/>
      <c r="Y47" s="7"/>
      <c r="Z47" s="35"/>
      <c r="AA47" s="35"/>
      <c r="AC47" s="35"/>
    </row>
    <row r="48" spans="1:29" x14ac:dyDescent="0.25">
      <c r="A48" s="7">
        <v>22</v>
      </c>
      <c r="B48" s="47">
        <v>194</v>
      </c>
      <c r="C48" s="48" t="s">
        <v>64</v>
      </c>
      <c r="D48" s="36">
        <v>2574</v>
      </c>
      <c r="E48" s="36">
        <f t="shared" si="2"/>
        <v>644</v>
      </c>
      <c r="F48" s="7">
        <v>492</v>
      </c>
      <c r="G48" s="33">
        <v>1579.32</v>
      </c>
      <c r="H48" s="53">
        <f t="shared" si="1"/>
        <v>76.397515527950304</v>
      </c>
      <c r="I48" s="44">
        <v>456</v>
      </c>
      <c r="J48" s="37">
        <v>6210.72</v>
      </c>
      <c r="K48" s="36">
        <v>9</v>
      </c>
      <c r="L48" s="33">
        <v>151.47</v>
      </c>
      <c r="M48" s="53">
        <f t="shared" si="4"/>
        <v>72.204968944099377</v>
      </c>
      <c r="N48" s="44">
        <v>21</v>
      </c>
      <c r="O48" s="37">
        <v>593.46</v>
      </c>
      <c r="P48" s="7"/>
      <c r="Q48" s="7"/>
      <c r="R48" s="7"/>
      <c r="S48" s="7"/>
      <c r="T48" s="7"/>
      <c r="U48" s="7"/>
      <c r="V48" s="7"/>
      <c r="W48" s="7"/>
      <c r="X48" s="7"/>
      <c r="Y48" s="7"/>
      <c r="Z48" s="35"/>
      <c r="AA48" s="35"/>
      <c r="AC48" s="35"/>
    </row>
    <row r="49" spans="1:29" x14ac:dyDescent="0.25">
      <c r="A49" s="7">
        <v>23</v>
      </c>
      <c r="B49" s="47">
        <v>287</v>
      </c>
      <c r="C49" s="48" t="s">
        <v>51</v>
      </c>
      <c r="D49" s="36">
        <v>5235</v>
      </c>
      <c r="E49" s="36">
        <f t="shared" si="2"/>
        <v>1309</v>
      </c>
      <c r="F49" s="7">
        <v>795</v>
      </c>
      <c r="G49" s="33">
        <v>2551.9499999999998</v>
      </c>
      <c r="H49" s="53">
        <f t="shared" si="1"/>
        <v>60.733384262796029</v>
      </c>
      <c r="I49" s="44">
        <v>701</v>
      </c>
      <c r="J49" s="37">
        <v>9547.6200000000008</v>
      </c>
      <c r="K49" s="36">
        <v>68</v>
      </c>
      <c r="L49" s="33">
        <v>1144.44</v>
      </c>
      <c r="M49" s="53">
        <f t="shared" si="4"/>
        <v>58.747135217723454</v>
      </c>
      <c r="N49" s="44">
        <v>41</v>
      </c>
      <c r="O49" s="37">
        <v>1158.6600000000001</v>
      </c>
      <c r="P49" s="7"/>
      <c r="Q49" s="7"/>
      <c r="R49" s="7">
        <v>31</v>
      </c>
      <c r="S49" s="7">
        <v>4554.21</v>
      </c>
      <c r="T49" s="7">
        <v>20</v>
      </c>
      <c r="U49" s="7">
        <v>3420</v>
      </c>
      <c r="V49" s="7"/>
      <c r="W49" s="7"/>
      <c r="X49" s="7"/>
      <c r="Y49" s="7"/>
      <c r="Z49" s="35"/>
      <c r="AA49" s="35"/>
      <c r="AC49" s="35"/>
    </row>
    <row r="50" spans="1:29" x14ac:dyDescent="0.25">
      <c r="A50" s="7">
        <v>24</v>
      </c>
      <c r="B50" s="47">
        <v>468</v>
      </c>
      <c r="C50" s="48" t="s">
        <v>65</v>
      </c>
      <c r="D50" s="36">
        <v>5144</v>
      </c>
      <c r="E50" s="36">
        <f t="shared" si="2"/>
        <v>1286</v>
      </c>
      <c r="F50" s="7">
        <v>1319</v>
      </c>
      <c r="G50" s="33">
        <v>4233.99</v>
      </c>
      <c r="H50" s="53">
        <f t="shared" si="1"/>
        <v>102.5660964230171</v>
      </c>
      <c r="I50" s="44">
        <v>1109</v>
      </c>
      <c r="J50" s="37">
        <v>15104.58</v>
      </c>
      <c r="K50" s="36">
        <v>76</v>
      </c>
      <c r="L50" s="33">
        <v>1279.08</v>
      </c>
      <c r="M50" s="53">
        <f t="shared" si="4"/>
        <v>92.1461897356143</v>
      </c>
      <c r="N50" s="44">
        <v>84</v>
      </c>
      <c r="O50" s="37">
        <v>2373.84</v>
      </c>
      <c r="P50" s="7"/>
      <c r="Q50" s="7"/>
      <c r="R50" s="7"/>
      <c r="S50" s="7"/>
      <c r="T50" s="7"/>
      <c r="U50" s="7"/>
      <c r="V50" s="7"/>
      <c r="W50" s="7"/>
      <c r="X50" s="7"/>
      <c r="Y50" s="7"/>
      <c r="Z50" s="35"/>
      <c r="AA50" s="35"/>
      <c r="AC50" s="35"/>
    </row>
    <row r="51" spans="1:29" x14ac:dyDescent="0.25">
      <c r="A51" s="7">
        <v>25</v>
      </c>
      <c r="B51" s="47">
        <v>12694</v>
      </c>
      <c r="C51" s="48" t="s">
        <v>66</v>
      </c>
      <c r="D51" s="36">
        <v>519</v>
      </c>
      <c r="E51" s="36">
        <f t="shared" si="2"/>
        <v>130</v>
      </c>
      <c r="F51" s="7">
        <v>90</v>
      </c>
      <c r="G51" s="33">
        <v>288.89999999999998</v>
      </c>
      <c r="H51" s="53">
        <f t="shared" si="1"/>
        <v>69.230769230769226</v>
      </c>
      <c r="I51" s="44">
        <v>79</v>
      </c>
      <c r="J51" s="37">
        <v>1075.98</v>
      </c>
      <c r="K51" s="36"/>
      <c r="L51" s="33"/>
      <c r="M51" s="53">
        <f t="shared" si="4"/>
        <v>60.769230769230766</v>
      </c>
      <c r="N51" s="44">
        <v>3</v>
      </c>
      <c r="O51" s="37">
        <v>84.78</v>
      </c>
      <c r="P51" s="7"/>
      <c r="Q51" s="7"/>
      <c r="R51" s="7"/>
      <c r="S51" s="7"/>
      <c r="T51" s="7"/>
      <c r="U51" s="7"/>
      <c r="V51" s="7"/>
      <c r="W51" s="7"/>
      <c r="X51" s="7"/>
      <c r="Y51" s="7"/>
      <c r="Z51" s="35"/>
      <c r="AA51" s="35"/>
      <c r="AC51" s="35"/>
    </row>
    <row r="52" spans="1:29" x14ac:dyDescent="0.25">
      <c r="A52" s="7">
        <v>26</v>
      </c>
      <c r="B52" s="47">
        <v>647</v>
      </c>
      <c r="C52" s="48" t="s">
        <v>78</v>
      </c>
      <c r="D52" s="36">
        <v>4516</v>
      </c>
      <c r="E52" s="36">
        <f t="shared" si="2"/>
        <v>1129</v>
      </c>
      <c r="F52" s="7">
        <v>705</v>
      </c>
      <c r="G52" s="33">
        <v>2263.0500000000002</v>
      </c>
      <c r="H52" s="53">
        <f t="shared" si="1"/>
        <v>62.444641275465017</v>
      </c>
      <c r="I52" s="44">
        <v>641</v>
      </c>
      <c r="J52" s="37">
        <v>8730.42</v>
      </c>
      <c r="K52" s="36"/>
      <c r="L52" s="33"/>
      <c r="M52" s="53">
        <f t="shared" si="4"/>
        <v>56.775907883082375</v>
      </c>
      <c r="N52" s="44">
        <v>48</v>
      </c>
      <c r="O52" s="37">
        <v>1356.48</v>
      </c>
      <c r="P52" s="7"/>
      <c r="Q52" s="7"/>
      <c r="R52" s="7"/>
      <c r="S52" s="7"/>
      <c r="T52" s="7"/>
      <c r="U52" s="7"/>
      <c r="V52" s="7"/>
      <c r="W52" s="7"/>
      <c r="X52" s="7"/>
      <c r="Y52" s="7"/>
      <c r="Z52" s="35"/>
      <c r="AA52" s="35"/>
      <c r="AC52" s="35"/>
    </row>
    <row r="53" spans="1:29" x14ac:dyDescent="0.25">
      <c r="A53" s="7">
        <v>27</v>
      </c>
      <c r="B53" s="47">
        <v>4420</v>
      </c>
      <c r="C53" s="48" t="s">
        <v>79</v>
      </c>
      <c r="D53" s="36">
        <v>765</v>
      </c>
      <c r="E53" s="36">
        <f t="shared" si="2"/>
        <v>191</v>
      </c>
      <c r="F53" s="7">
        <v>130</v>
      </c>
      <c r="G53" s="33">
        <v>417.3</v>
      </c>
      <c r="H53" s="53">
        <f t="shared" si="1"/>
        <v>68.062827225130889</v>
      </c>
      <c r="I53" s="44">
        <v>142</v>
      </c>
      <c r="J53" s="37">
        <v>1934.04</v>
      </c>
      <c r="K53" s="36"/>
      <c r="L53" s="33"/>
      <c r="M53" s="53">
        <f t="shared" si="4"/>
        <v>74.345549738219901</v>
      </c>
      <c r="N53" s="44">
        <v>3</v>
      </c>
      <c r="O53" s="37">
        <v>84.78</v>
      </c>
      <c r="P53" s="7"/>
      <c r="Q53" s="7"/>
      <c r="R53" s="7"/>
      <c r="S53" s="7"/>
      <c r="T53" s="7"/>
      <c r="U53" s="7"/>
      <c r="V53" s="7"/>
      <c r="W53" s="7"/>
      <c r="X53" s="7"/>
      <c r="Y53" s="7"/>
      <c r="Z53" s="35"/>
      <c r="AA53" s="35"/>
      <c r="AC53" s="35"/>
    </row>
    <row r="54" spans="1:29" x14ac:dyDescent="0.25">
      <c r="A54" s="7">
        <v>28</v>
      </c>
      <c r="B54" s="47">
        <v>14244</v>
      </c>
      <c r="C54" s="48" t="s">
        <v>80</v>
      </c>
      <c r="D54" s="36">
        <v>1803</v>
      </c>
      <c r="E54" s="36">
        <f t="shared" si="2"/>
        <v>451</v>
      </c>
      <c r="F54" s="7">
        <v>430</v>
      </c>
      <c r="G54" s="33">
        <v>1380.3</v>
      </c>
      <c r="H54" s="53">
        <f t="shared" si="1"/>
        <v>95.343680709534368</v>
      </c>
      <c r="I54" s="44">
        <v>431</v>
      </c>
      <c r="J54" s="37">
        <v>5870.22</v>
      </c>
      <c r="K54" s="36"/>
      <c r="L54" s="33"/>
      <c r="M54" s="53">
        <f t="shared" si="4"/>
        <v>95.565410199556538</v>
      </c>
      <c r="N54" s="44">
        <v>10</v>
      </c>
      <c r="O54" s="37">
        <v>282.60000000000002</v>
      </c>
      <c r="P54" s="7"/>
      <c r="Q54" s="7"/>
      <c r="R54" s="7"/>
      <c r="S54" s="7"/>
      <c r="T54" s="7"/>
      <c r="U54" s="7"/>
      <c r="V54" s="7"/>
      <c r="W54" s="7"/>
      <c r="X54" s="7"/>
      <c r="Y54" s="7"/>
      <c r="Z54" s="35"/>
      <c r="AA54" s="35"/>
      <c r="AC54" s="35"/>
    </row>
    <row r="55" spans="1:29" x14ac:dyDescent="0.25">
      <c r="A55" s="7">
        <v>29</v>
      </c>
      <c r="B55" s="47">
        <v>4451</v>
      </c>
      <c r="C55" s="48" t="s">
        <v>81</v>
      </c>
      <c r="D55" s="36">
        <v>1507</v>
      </c>
      <c r="E55" s="36">
        <f t="shared" si="2"/>
        <v>377</v>
      </c>
      <c r="F55" s="7">
        <v>267</v>
      </c>
      <c r="G55" s="33">
        <v>857.07</v>
      </c>
      <c r="H55" s="53">
        <f t="shared" si="1"/>
        <v>70.822281167108756</v>
      </c>
      <c r="I55" s="44">
        <v>208</v>
      </c>
      <c r="J55" s="37">
        <v>2832.96</v>
      </c>
      <c r="K55" s="36"/>
      <c r="L55" s="33"/>
      <c r="M55" s="53">
        <f t="shared" si="4"/>
        <v>55.172413793103445</v>
      </c>
      <c r="N55" s="44">
        <v>4</v>
      </c>
      <c r="O55" s="37">
        <v>113.04</v>
      </c>
      <c r="P55" s="7"/>
      <c r="Q55" s="7"/>
      <c r="R55" s="7"/>
      <c r="S55" s="7"/>
      <c r="T55" s="7"/>
      <c r="U55" s="7"/>
      <c r="V55" s="7"/>
      <c r="W55" s="7"/>
      <c r="X55" s="7"/>
      <c r="Y55" s="7"/>
      <c r="Z55" s="35"/>
      <c r="AA55" s="35"/>
      <c r="AC55" s="35"/>
    </row>
    <row r="56" spans="1:29" x14ac:dyDescent="0.25">
      <c r="A56" s="7">
        <v>30</v>
      </c>
      <c r="B56" s="47">
        <v>12698</v>
      </c>
      <c r="C56" s="48" t="s">
        <v>35</v>
      </c>
      <c r="D56" s="36">
        <v>580</v>
      </c>
      <c r="E56" s="36">
        <f t="shared" si="2"/>
        <v>145</v>
      </c>
      <c r="F56" s="7">
        <v>79</v>
      </c>
      <c r="G56" s="33">
        <v>253.59</v>
      </c>
      <c r="H56" s="53">
        <f t="shared" si="1"/>
        <v>54.482758620689651</v>
      </c>
      <c r="I56" s="44">
        <v>71</v>
      </c>
      <c r="J56" s="37">
        <v>967.02</v>
      </c>
      <c r="K56" s="36"/>
      <c r="L56" s="33"/>
      <c r="M56" s="53">
        <f t="shared" si="4"/>
        <v>48.96551724137931</v>
      </c>
      <c r="N56" s="44">
        <v>25</v>
      </c>
      <c r="O56" s="37">
        <v>706.5</v>
      </c>
      <c r="P56" s="7"/>
      <c r="Q56" s="7"/>
      <c r="R56" s="7"/>
      <c r="S56" s="7"/>
      <c r="T56" s="7"/>
      <c r="U56" s="7"/>
      <c r="V56" s="7"/>
      <c r="W56" s="7"/>
      <c r="X56" s="7"/>
      <c r="Y56" s="7"/>
      <c r="Z56" s="35"/>
      <c r="AA56" s="35"/>
      <c r="AC56" s="35"/>
    </row>
    <row r="57" spans="1:29" x14ac:dyDescent="0.25">
      <c r="A57" s="7">
        <v>31</v>
      </c>
      <c r="B57" s="47">
        <v>6088</v>
      </c>
      <c r="C57" s="48" t="s">
        <v>36</v>
      </c>
      <c r="D57" s="36">
        <v>827</v>
      </c>
      <c r="E57" s="36">
        <f t="shared" si="2"/>
        <v>207</v>
      </c>
      <c r="F57" s="7">
        <v>108</v>
      </c>
      <c r="G57" s="33">
        <v>346.68</v>
      </c>
      <c r="H57" s="53">
        <f t="shared" si="1"/>
        <v>52.173913043478258</v>
      </c>
      <c r="I57" s="44">
        <v>126</v>
      </c>
      <c r="J57" s="37">
        <v>1716.12</v>
      </c>
      <c r="K57" s="36"/>
      <c r="L57" s="33"/>
      <c r="M57" s="53">
        <f t="shared" si="4"/>
        <v>60.869565217391312</v>
      </c>
      <c r="N57" s="44"/>
      <c r="O57" s="37"/>
      <c r="P57" s="7"/>
      <c r="Q57" s="7"/>
      <c r="R57" s="7"/>
      <c r="S57" s="7"/>
      <c r="T57" s="7"/>
      <c r="U57" s="7"/>
      <c r="V57" s="7"/>
      <c r="W57" s="7"/>
      <c r="X57" s="7"/>
      <c r="Y57" s="7"/>
      <c r="Z57" s="35"/>
      <c r="AA57" s="35"/>
      <c r="AC57" s="35"/>
    </row>
    <row r="58" spans="1:29" x14ac:dyDescent="0.25">
      <c r="A58" s="7">
        <v>32</v>
      </c>
      <c r="B58" s="47">
        <v>13164</v>
      </c>
      <c r="C58" s="48" t="s">
        <v>67</v>
      </c>
      <c r="D58" s="36">
        <v>1541</v>
      </c>
      <c r="E58" s="36">
        <f t="shared" si="2"/>
        <v>385</v>
      </c>
      <c r="F58" s="7">
        <v>204</v>
      </c>
      <c r="G58" s="45">
        <v>654.84</v>
      </c>
      <c r="H58" s="53">
        <f t="shared" si="1"/>
        <v>52.987012987012982</v>
      </c>
      <c r="I58" s="44">
        <v>218</v>
      </c>
      <c r="J58" s="37">
        <v>2969.16</v>
      </c>
      <c r="K58" s="36"/>
      <c r="L58" s="33"/>
      <c r="M58" s="53">
        <f t="shared" si="4"/>
        <v>56.623376623376622</v>
      </c>
      <c r="N58" s="44">
        <v>65</v>
      </c>
      <c r="O58" s="37">
        <v>1836.9</v>
      </c>
      <c r="P58" s="7"/>
      <c r="Q58" s="7"/>
      <c r="R58" s="7"/>
      <c r="S58" s="7"/>
      <c r="T58" s="7"/>
      <c r="U58" s="7"/>
      <c r="V58" s="7"/>
      <c r="W58" s="7"/>
      <c r="X58" s="7"/>
      <c r="Y58" s="7"/>
      <c r="Z58" s="35"/>
      <c r="AA58" s="35"/>
      <c r="AC58" s="35"/>
    </row>
    <row r="59" spans="1:29" x14ac:dyDescent="0.25">
      <c r="A59" s="7">
        <v>33</v>
      </c>
      <c r="B59" s="47">
        <v>6134</v>
      </c>
      <c r="C59" s="48" t="s">
        <v>68</v>
      </c>
      <c r="D59" s="36">
        <v>775</v>
      </c>
      <c r="E59" s="36">
        <f t="shared" si="2"/>
        <v>194</v>
      </c>
      <c r="F59" s="7">
        <v>119</v>
      </c>
      <c r="G59" s="45">
        <v>381.99</v>
      </c>
      <c r="H59" s="53">
        <f t="shared" si="1"/>
        <v>61.340206185567013</v>
      </c>
      <c r="I59" s="44">
        <v>120</v>
      </c>
      <c r="J59" s="37">
        <v>1634.4</v>
      </c>
      <c r="K59" s="36"/>
      <c r="L59" s="33"/>
      <c r="M59" s="53">
        <f t="shared" si="4"/>
        <v>61.855670103092784</v>
      </c>
      <c r="N59" s="44">
        <v>41</v>
      </c>
      <c r="O59" s="37">
        <v>1158.6600000000001</v>
      </c>
      <c r="P59" s="7"/>
      <c r="Q59" s="7"/>
      <c r="R59" s="7"/>
      <c r="S59" s="7"/>
      <c r="T59" s="7"/>
      <c r="U59" s="7"/>
      <c r="V59" s="7"/>
      <c r="W59" s="7"/>
      <c r="X59" s="7"/>
      <c r="Y59" s="7"/>
      <c r="Z59" s="35"/>
      <c r="AA59" s="35"/>
      <c r="AC59" s="35"/>
    </row>
    <row r="60" spans="1:29" x14ac:dyDescent="0.25">
      <c r="A60" s="7">
        <v>34</v>
      </c>
      <c r="B60" s="47">
        <v>6211</v>
      </c>
      <c r="C60" s="48" t="s">
        <v>37</v>
      </c>
      <c r="D60" s="36">
        <v>2138</v>
      </c>
      <c r="E60" s="36">
        <f t="shared" si="2"/>
        <v>535</v>
      </c>
      <c r="F60" s="7">
        <v>405</v>
      </c>
      <c r="G60" s="45">
        <v>1300.05</v>
      </c>
      <c r="H60" s="53">
        <f t="shared" si="1"/>
        <v>75.700934579439249</v>
      </c>
      <c r="I60" s="44">
        <v>340</v>
      </c>
      <c r="J60" s="37">
        <v>4630.8</v>
      </c>
      <c r="K60" s="36"/>
      <c r="L60" s="33"/>
      <c r="M60" s="53">
        <f t="shared" si="4"/>
        <v>63.551401869158873</v>
      </c>
      <c r="N60" s="44">
        <v>54</v>
      </c>
      <c r="O60" s="37">
        <v>1526.04</v>
      </c>
      <c r="P60" s="7"/>
      <c r="Q60" s="7"/>
      <c r="R60" s="7"/>
      <c r="S60" s="7"/>
      <c r="T60" s="7"/>
      <c r="U60" s="7"/>
      <c r="V60" s="7"/>
      <c r="W60" s="7"/>
      <c r="X60" s="7"/>
      <c r="Y60" s="7"/>
      <c r="Z60" s="35"/>
      <c r="AA60" s="35"/>
      <c r="AC60" s="35"/>
    </row>
    <row r="61" spans="1:29" x14ac:dyDescent="0.25">
      <c r="A61" s="7">
        <v>35</v>
      </c>
      <c r="B61" s="47">
        <v>6225</v>
      </c>
      <c r="C61" s="48" t="s">
        <v>38</v>
      </c>
      <c r="D61" s="36">
        <v>1311</v>
      </c>
      <c r="E61" s="36">
        <f t="shared" si="2"/>
        <v>328</v>
      </c>
      <c r="F61" s="7">
        <v>205</v>
      </c>
      <c r="G61" s="45">
        <v>658.05</v>
      </c>
      <c r="H61" s="53">
        <f t="shared" si="1"/>
        <v>62.5</v>
      </c>
      <c r="I61" s="44">
        <v>196</v>
      </c>
      <c r="J61" s="37">
        <v>2669.52</v>
      </c>
      <c r="K61" s="36"/>
      <c r="L61" s="33"/>
      <c r="M61" s="53">
        <f t="shared" si="4"/>
        <v>59.756097560975604</v>
      </c>
      <c r="N61" s="44">
        <v>6</v>
      </c>
      <c r="O61" s="37">
        <v>169.56</v>
      </c>
      <c r="P61" s="7"/>
      <c r="Q61" s="7"/>
      <c r="R61" s="7"/>
      <c r="S61" s="7"/>
      <c r="T61" s="7"/>
      <c r="U61" s="7"/>
      <c r="V61" s="7"/>
      <c r="W61" s="7"/>
      <c r="X61" s="7"/>
      <c r="Y61" s="7"/>
      <c r="Z61" s="35"/>
      <c r="AA61" s="35"/>
      <c r="AC61" s="35"/>
    </row>
    <row r="62" spans="1:29" x14ac:dyDescent="0.25">
      <c r="A62" s="7">
        <v>36</v>
      </c>
      <c r="B62" s="47">
        <v>12681</v>
      </c>
      <c r="C62" s="49" t="s">
        <v>82</v>
      </c>
      <c r="D62" s="36">
        <v>1136</v>
      </c>
      <c r="E62" s="36">
        <f t="shared" si="2"/>
        <v>284</v>
      </c>
      <c r="F62" s="7">
        <v>199</v>
      </c>
      <c r="G62" s="45">
        <v>638.79</v>
      </c>
      <c r="H62" s="53">
        <f t="shared" si="1"/>
        <v>70.070422535211264</v>
      </c>
      <c r="I62" s="44">
        <v>152</v>
      </c>
      <c r="J62" s="37">
        <v>2070.2399999999998</v>
      </c>
      <c r="K62" s="36"/>
      <c r="L62" s="33"/>
      <c r="M62" s="53">
        <f t="shared" si="4"/>
        <v>53.521126760563376</v>
      </c>
      <c r="N62" s="44">
        <v>13</v>
      </c>
      <c r="O62" s="37">
        <v>367.38</v>
      </c>
      <c r="P62" s="7"/>
      <c r="Q62" s="7"/>
      <c r="R62" s="7"/>
      <c r="S62" s="7"/>
      <c r="T62" s="7"/>
      <c r="U62" s="7"/>
      <c r="V62" s="7"/>
      <c r="W62" s="7"/>
      <c r="X62" s="7"/>
      <c r="Y62" s="7"/>
      <c r="Z62" s="35"/>
      <c r="AA62" s="35"/>
      <c r="AC62" s="35"/>
    </row>
    <row r="63" spans="1:29" x14ac:dyDescent="0.25">
      <c r="A63" s="7">
        <v>37</v>
      </c>
      <c r="B63" s="47">
        <v>7047</v>
      </c>
      <c r="C63" s="48" t="s">
        <v>39</v>
      </c>
      <c r="D63" s="36">
        <v>1167</v>
      </c>
      <c r="E63" s="36">
        <f t="shared" si="2"/>
        <v>292</v>
      </c>
      <c r="F63" s="7">
        <v>143</v>
      </c>
      <c r="G63" s="45">
        <v>459.03</v>
      </c>
      <c r="H63" s="53">
        <f t="shared" si="1"/>
        <v>48.972602739726028</v>
      </c>
      <c r="I63" s="44">
        <v>198</v>
      </c>
      <c r="J63" s="37">
        <v>2696.76</v>
      </c>
      <c r="K63" s="36"/>
      <c r="L63" s="33"/>
      <c r="M63" s="53">
        <f t="shared" si="4"/>
        <v>67.808219178082197</v>
      </c>
      <c r="N63" s="44">
        <v>4</v>
      </c>
      <c r="O63" s="37">
        <v>113.04</v>
      </c>
      <c r="P63" s="7"/>
      <c r="Q63" s="7"/>
      <c r="R63" s="7"/>
      <c r="S63" s="7"/>
      <c r="T63" s="7"/>
      <c r="U63" s="7"/>
      <c r="V63" s="7"/>
      <c r="W63" s="7"/>
      <c r="X63" s="7"/>
      <c r="Y63" s="7"/>
      <c r="Z63" s="35"/>
      <c r="AA63" s="35"/>
      <c r="AC63" s="35"/>
    </row>
    <row r="64" spans="1:29" x14ac:dyDescent="0.25">
      <c r="A64" s="7">
        <v>38</v>
      </c>
      <c r="B64" s="47">
        <v>13230</v>
      </c>
      <c r="C64" s="48" t="s">
        <v>40</v>
      </c>
      <c r="D64" s="36">
        <v>2505</v>
      </c>
      <c r="E64" s="36">
        <f t="shared" si="2"/>
        <v>626</v>
      </c>
      <c r="F64" s="7">
        <v>663</v>
      </c>
      <c r="G64" s="45">
        <v>2128.23</v>
      </c>
      <c r="H64" s="53">
        <f t="shared" si="1"/>
        <v>105.91054313099042</v>
      </c>
      <c r="I64" s="44">
        <v>487</v>
      </c>
      <c r="J64" s="37">
        <v>6632.94</v>
      </c>
      <c r="K64" s="36">
        <v>1</v>
      </c>
      <c r="L64" s="33">
        <v>16.829999999999998</v>
      </c>
      <c r="M64" s="53">
        <f t="shared" si="4"/>
        <v>77.95527156549521</v>
      </c>
      <c r="N64" s="44">
        <v>27</v>
      </c>
      <c r="O64" s="37">
        <v>763.02</v>
      </c>
      <c r="P64" s="7"/>
      <c r="Q64" s="7"/>
      <c r="R64" s="7"/>
      <c r="S64" s="7"/>
      <c r="T64" s="7"/>
      <c r="U64" s="7"/>
      <c r="V64" s="7"/>
      <c r="W64" s="7"/>
      <c r="X64" s="7"/>
      <c r="Y64" s="7"/>
      <c r="Z64" s="35"/>
      <c r="AA64" s="35"/>
      <c r="AC64" s="35"/>
    </row>
    <row r="65" spans="1:29" x14ac:dyDescent="0.25">
      <c r="A65" s="7">
        <v>39</v>
      </c>
      <c r="B65" s="47">
        <v>29450</v>
      </c>
      <c r="C65" s="48" t="s">
        <v>83</v>
      </c>
      <c r="D65" s="36">
        <v>787</v>
      </c>
      <c r="E65" s="36">
        <f t="shared" si="2"/>
        <v>197</v>
      </c>
      <c r="F65" s="7">
        <v>174</v>
      </c>
      <c r="G65" s="45">
        <v>558.54</v>
      </c>
      <c r="H65" s="53">
        <f t="shared" si="1"/>
        <v>88.324873096446694</v>
      </c>
      <c r="I65" s="44">
        <v>126</v>
      </c>
      <c r="J65" s="37">
        <v>1716.12</v>
      </c>
      <c r="K65" s="36">
        <v>1</v>
      </c>
      <c r="L65" s="33">
        <v>16.829999999999998</v>
      </c>
      <c r="M65" s="53">
        <f t="shared" si="4"/>
        <v>64.467005076142129</v>
      </c>
      <c r="N65" s="44">
        <v>22</v>
      </c>
      <c r="O65" s="37">
        <v>621.72</v>
      </c>
      <c r="P65" s="7"/>
      <c r="Q65" s="7"/>
      <c r="R65" s="7"/>
      <c r="S65" s="7"/>
      <c r="T65" s="7"/>
      <c r="U65" s="7"/>
      <c r="V65" s="7"/>
      <c r="W65" s="7"/>
      <c r="X65" s="7"/>
      <c r="Y65" s="7"/>
      <c r="Z65" s="35"/>
      <c r="AA65" s="35"/>
      <c r="AC65" s="35"/>
    </row>
    <row r="66" spans="1:29" x14ac:dyDescent="0.25">
      <c r="A66" s="7">
        <v>40</v>
      </c>
      <c r="B66" s="47">
        <v>37908</v>
      </c>
      <c r="C66" s="48" t="s">
        <v>84</v>
      </c>
      <c r="D66" s="36">
        <v>9624</v>
      </c>
      <c r="E66" s="36">
        <f t="shared" si="2"/>
        <v>2406</v>
      </c>
      <c r="F66" s="7">
        <v>3245</v>
      </c>
      <c r="G66" s="45">
        <v>10416.450000000001</v>
      </c>
      <c r="H66" s="53">
        <f t="shared" si="1"/>
        <v>134.87115544472152</v>
      </c>
      <c r="I66" s="44">
        <v>1503</v>
      </c>
      <c r="J66" s="37">
        <v>20470.86</v>
      </c>
      <c r="K66" s="36"/>
      <c r="L66" s="33"/>
      <c r="M66" s="53">
        <f t="shared" si="4"/>
        <v>62.468827930174562</v>
      </c>
      <c r="N66" s="44">
        <v>110</v>
      </c>
      <c r="O66" s="37">
        <v>3108.6</v>
      </c>
      <c r="P66" s="7"/>
      <c r="Q66" s="7"/>
      <c r="R66" s="7"/>
      <c r="S66" s="7"/>
      <c r="T66" s="7"/>
      <c r="U66" s="7"/>
      <c r="V66" s="7"/>
      <c r="W66" s="7"/>
      <c r="X66" s="7"/>
      <c r="Y66" s="7"/>
      <c r="Z66" s="35"/>
      <c r="AA66" s="35"/>
      <c r="AC66" s="35"/>
    </row>
    <row r="67" spans="1:29" x14ac:dyDescent="0.25">
      <c r="A67" s="7">
        <v>41</v>
      </c>
      <c r="B67" s="47">
        <v>30576</v>
      </c>
      <c r="C67" s="48" t="s">
        <v>69</v>
      </c>
      <c r="D67" s="36">
        <v>1096</v>
      </c>
      <c r="E67" s="36">
        <f t="shared" si="2"/>
        <v>274</v>
      </c>
      <c r="F67" s="7">
        <v>44</v>
      </c>
      <c r="G67" s="45">
        <v>141.24</v>
      </c>
      <c r="H67" s="53">
        <f t="shared" si="1"/>
        <v>16.058394160583941</v>
      </c>
      <c r="I67" s="44">
        <v>179</v>
      </c>
      <c r="J67" s="37">
        <v>2437.98</v>
      </c>
      <c r="K67" s="36"/>
      <c r="L67" s="33"/>
      <c r="M67" s="53">
        <f t="shared" si="4"/>
        <v>65.328467153284677</v>
      </c>
      <c r="N67" s="44">
        <v>6</v>
      </c>
      <c r="O67" s="37">
        <v>169.56</v>
      </c>
      <c r="P67" s="7"/>
      <c r="Q67" s="7"/>
      <c r="R67" s="7"/>
      <c r="S67" s="7"/>
      <c r="T67" s="7"/>
      <c r="U67" s="7"/>
      <c r="V67" s="7"/>
      <c r="W67" s="7"/>
      <c r="X67" s="7"/>
      <c r="Y67" s="7"/>
      <c r="Z67" s="35"/>
      <c r="AA67" s="35"/>
      <c r="AC67" s="35"/>
    </row>
    <row r="68" spans="1:29" x14ac:dyDescent="0.25">
      <c r="A68" s="7">
        <v>42</v>
      </c>
      <c r="B68" s="47">
        <v>47992</v>
      </c>
      <c r="C68" s="48" t="s">
        <v>70</v>
      </c>
      <c r="D68" s="36">
        <v>1091</v>
      </c>
      <c r="E68" s="36">
        <f t="shared" si="2"/>
        <v>273</v>
      </c>
      <c r="F68" s="7">
        <v>178</v>
      </c>
      <c r="G68" s="46">
        <v>571.38</v>
      </c>
      <c r="H68" s="53">
        <f t="shared" si="1"/>
        <v>65.201465201465197</v>
      </c>
      <c r="I68" s="44">
        <v>172</v>
      </c>
      <c r="J68" s="37">
        <v>2342.64</v>
      </c>
      <c r="K68" s="36"/>
      <c r="L68" s="33"/>
      <c r="M68" s="53">
        <f t="shared" si="4"/>
        <v>63.003663003663</v>
      </c>
      <c r="N68" s="44">
        <v>9</v>
      </c>
      <c r="O68" s="37">
        <v>254.34</v>
      </c>
      <c r="P68" s="7"/>
      <c r="Q68" s="7"/>
      <c r="R68" s="7"/>
      <c r="S68" s="7"/>
      <c r="T68" s="7"/>
      <c r="U68" s="7"/>
      <c r="V68" s="7"/>
      <c r="W68" s="7"/>
      <c r="X68" s="7"/>
      <c r="Y68" s="7"/>
      <c r="Z68" s="35"/>
      <c r="AA68" s="35"/>
      <c r="AC68" s="35"/>
    </row>
    <row r="69" spans="1:29" x14ac:dyDescent="0.25">
      <c r="A69" s="7">
        <v>43</v>
      </c>
      <c r="B69" s="47">
        <v>10406</v>
      </c>
      <c r="C69" s="48" t="s">
        <v>41</v>
      </c>
      <c r="D69" s="36">
        <v>41</v>
      </c>
      <c r="E69" s="36">
        <f t="shared" si="2"/>
        <v>10</v>
      </c>
      <c r="F69" s="7">
        <v>4</v>
      </c>
      <c r="G69" s="45">
        <v>12.84</v>
      </c>
      <c r="H69" s="53">
        <f t="shared" si="1"/>
        <v>40</v>
      </c>
      <c r="I69" s="44">
        <v>10</v>
      </c>
      <c r="J69" s="37">
        <v>136.19999999999999</v>
      </c>
      <c r="K69" s="36"/>
      <c r="L69" s="33"/>
      <c r="M69" s="53">
        <f t="shared" si="4"/>
        <v>100</v>
      </c>
      <c r="N69" s="44">
        <v>1</v>
      </c>
      <c r="O69" s="37">
        <v>28.26</v>
      </c>
      <c r="P69" s="7"/>
      <c r="Q69" s="7"/>
      <c r="R69" s="7"/>
      <c r="S69" s="7"/>
      <c r="T69" s="7"/>
      <c r="U69" s="7"/>
      <c r="V69" s="7"/>
      <c r="W69" s="7"/>
      <c r="X69" s="7"/>
      <c r="Y69" s="7"/>
      <c r="Z69" s="35"/>
      <c r="AA69" s="35"/>
      <c r="AC69" s="35"/>
    </row>
    <row r="70" spans="1:29" x14ac:dyDescent="0.25">
      <c r="A70" s="7">
        <v>44</v>
      </c>
      <c r="B70" s="47">
        <v>48973</v>
      </c>
      <c r="C70" s="48" t="s">
        <v>71</v>
      </c>
      <c r="D70" s="36">
        <v>500</v>
      </c>
      <c r="E70" s="36">
        <f t="shared" si="2"/>
        <v>125</v>
      </c>
      <c r="F70" s="7"/>
      <c r="G70" s="45"/>
      <c r="H70" s="53">
        <f t="shared" si="1"/>
        <v>0</v>
      </c>
      <c r="I70" s="44">
        <v>6</v>
      </c>
      <c r="J70" s="37">
        <v>81.72</v>
      </c>
      <c r="K70" s="36"/>
      <c r="L70" s="33"/>
      <c r="M70" s="53">
        <f t="shared" si="4"/>
        <v>4.8</v>
      </c>
      <c r="N70" s="44">
        <v>2</v>
      </c>
      <c r="O70" s="37">
        <v>56.52</v>
      </c>
      <c r="P70" s="7"/>
      <c r="Q70" s="7"/>
      <c r="R70" s="7"/>
      <c r="S70" s="7"/>
      <c r="T70" s="7"/>
      <c r="U70" s="7"/>
      <c r="V70" s="7"/>
      <c r="W70" s="7"/>
      <c r="X70" s="7"/>
      <c r="Y70" s="7"/>
      <c r="Z70" s="35"/>
      <c r="AA70" s="35"/>
      <c r="AC70" s="35"/>
    </row>
    <row r="71" spans="1:29" x14ac:dyDescent="0.25">
      <c r="A71" s="7">
        <v>45</v>
      </c>
      <c r="B71" s="47">
        <v>51572</v>
      </c>
      <c r="C71" s="48" t="s">
        <v>72</v>
      </c>
      <c r="D71" s="36">
        <v>424</v>
      </c>
      <c r="E71" s="36">
        <f t="shared" si="2"/>
        <v>106</v>
      </c>
      <c r="F71" s="7">
        <v>163</v>
      </c>
      <c r="G71" s="45">
        <v>523.23</v>
      </c>
      <c r="H71" s="53">
        <f t="shared" si="1"/>
        <v>153.77358490566039</v>
      </c>
      <c r="I71" s="44">
        <v>65</v>
      </c>
      <c r="J71" s="37">
        <v>885.3</v>
      </c>
      <c r="K71" s="36"/>
      <c r="L71" s="33"/>
      <c r="M71" s="53">
        <f t="shared" si="4"/>
        <v>61.320754716981128</v>
      </c>
      <c r="N71" s="44">
        <v>13</v>
      </c>
      <c r="O71" s="37">
        <v>367.38</v>
      </c>
      <c r="P71" s="7"/>
      <c r="Q71" s="7"/>
      <c r="R71" s="7"/>
      <c r="S71" s="7"/>
      <c r="T71" s="7"/>
      <c r="U71" s="7"/>
      <c r="V71" s="7"/>
      <c r="W71" s="7"/>
      <c r="X71" s="7"/>
      <c r="Y71" s="7"/>
      <c r="Z71" s="35"/>
      <c r="AA71" s="35"/>
      <c r="AC71" s="35"/>
    </row>
    <row r="72" spans="1:29" x14ac:dyDescent="0.25">
      <c r="A72" s="7">
        <v>46</v>
      </c>
      <c r="B72" s="47">
        <v>52903</v>
      </c>
      <c r="C72" s="48" t="s">
        <v>73</v>
      </c>
      <c r="D72" s="36">
        <v>3173</v>
      </c>
      <c r="E72" s="36">
        <f t="shared" si="2"/>
        <v>793</v>
      </c>
      <c r="F72" s="7">
        <v>870</v>
      </c>
      <c r="G72" s="45">
        <v>2792.7</v>
      </c>
      <c r="H72" s="53">
        <f t="shared" si="1"/>
        <v>109.70996216897856</v>
      </c>
      <c r="I72" s="44">
        <v>483</v>
      </c>
      <c r="J72" s="37">
        <v>6578.46</v>
      </c>
      <c r="K72" s="36"/>
      <c r="L72" s="33"/>
      <c r="M72" s="53">
        <f t="shared" si="4"/>
        <v>60.907944514501885</v>
      </c>
      <c r="N72" s="44">
        <v>100</v>
      </c>
      <c r="O72" s="37">
        <v>2826</v>
      </c>
      <c r="P72" s="7"/>
      <c r="Q72" s="7"/>
      <c r="R72" s="7"/>
      <c r="S72" s="7"/>
      <c r="T72" s="7"/>
      <c r="U72" s="7"/>
      <c r="V72" s="7"/>
      <c r="W72" s="7"/>
      <c r="X72" s="7"/>
      <c r="Y72" s="7"/>
      <c r="Z72" s="35"/>
      <c r="AA72" s="35"/>
      <c r="AC72" s="35"/>
    </row>
    <row r="73" spans="1:29" x14ac:dyDescent="0.25">
      <c r="A73" s="7">
        <v>47</v>
      </c>
      <c r="B73" s="47">
        <v>48060</v>
      </c>
      <c r="C73" s="48" t="s">
        <v>42</v>
      </c>
      <c r="D73" s="36">
        <v>40</v>
      </c>
      <c r="E73" s="36">
        <f t="shared" si="2"/>
        <v>10</v>
      </c>
      <c r="F73" s="7"/>
      <c r="G73" s="45"/>
      <c r="H73" s="53">
        <f t="shared" si="1"/>
        <v>0</v>
      </c>
      <c r="I73" s="44"/>
      <c r="J73" s="37"/>
      <c r="K73" s="36"/>
      <c r="L73" s="33"/>
      <c r="M73" s="53">
        <f t="shared" si="4"/>
        <v>0</v>
      </c>
      <c r="N73" s="44"/>
      <c r="O73" s="37"/>
      <c r="P73" s="7"/>
      <c r="Q73" s="7"/>
      <c r="R73" s="7"/>
      <c r="S73" s="7"/>
      <c r="T73" s="7"/>
      <c r="U73" s="7"/>
      <c r="V73" s="7"/>
      <c r="W73" s="7"/>
      <c r="X73" s="7"/>
      <c r="Y73" s="7"/>
      <c r="Z73" s="35"/>
      <c r="AA73" s="35"/>
      <c r="AC73" s="35"/>
    </row>
    <row r="74" spans="1:29" x14ac:dyDescent="0.25">
      <c r="A74" s="7">
        <v>48</v>
      </c>
      <c r="B74" s="47">
        <v>56888</v>
      </c>
      <c r="C74" s="48" t="s">
        <v>74</v>
      </c>
      <c r="D74" s="36">
        <v>831</v>
      </c>
      <c r="E74" s="36">
        <f t="shared" si="2"/>
        <v>208</v>
      </c>
      <c r="F74" s="7">
        <v>238</v>
      </c>
      <c r="G74" s="45">
        <v>763.98</v>
      </c>
      <c r="H74" s="53">
        <f t="shared" si="1"/>
        <v>114.42307692307692</v>
      </c>
      <c r="I74" s="44">
        <v>143</v>
      </c>
      <c r="J74" s="37">
        <v>1947.66</v>
      </c>
      <c r="K74" s="36"/>
      <c r="L74" s="33"/>
      <c r="M74" s="53">
        <f t="shared" si="4"/>
        <v>68.75</v>
      </c>
      <c r="N74" s="44">
        <v>29</v>
      </c>
      <c r="O74" s="37">
        <v>819.54</v>
      </c>
      <c r="P74" s="7"/>
      <c r="Q74" s="7"/>
      <c r="R74" s="7"/>
      <c r="S74" s="7"/>
      <c r="T74" s="7"/>
      <c r="U74" s="7"/>
      <c r="V74" s="7"/>
      <c r="W74" s="7"/>
      <c r="X74" s="7"/>
      <c r="Y74" s="7"/>
      <c r="Z74" s="35"/>
      <c r="AA74" s="35"/>
      <c r="AC74" s="35"/>
    </row>
    <row r="75" spans="1:29" x14ac:dyDescent="0.25">
      <c r="A75" s="7">
        <v>49</v>
      </c>
      <c r="B75" s="47">
        <v>57669</v>
      </c>
      <c r="C75" s="48" t="s">
        <v>75</v>
      </c>
      <c r="D75" s="36">
        <v>1178</v>
      </c>
      <c r="E75" s="36">
        <f t="shared" si="2"/>
        <v>295</v>
      </c>
      <c r="F75" s="7">
        <v>457</v>
      </c>
      <c r="G75" s="45">
        <v>1466.97</v>
      </c>
      <c r="H75" s="53">
        <f t="shared" si="1"/>
        <v>154.91525423728814</v>
      </c>
      <c r="I75" s="44">
        <v>199</v>
      </c>
      <c r="J75" s="37">
        <v>2710.38</v>
      </c>
      <c r="K75" s="36"/>
      <c r="L75" s="33"/>
      <c r="M75" s="53">
        <f t="shared" si="4"/>
        <v>67.457627118644069</v>
      </c>
      <c r="N75" s="44">
        <v>14</v>
      </c>
      <c r="O75" s="37">
        <v>395.64</v>
      </c>
      <c r="P75" s="7"/>
      <c r="Q75" s="7"/>
      <c r="R75" s="7"/>
      <c r="S75" s="7"/>
      <c r="T75" s="7"/>
      <c r="U75" s="7"/>
      <c r="V75" s="7"/>
      <c r="W75" s="7"/>
      <c r="X75" s="7"/>
      <c r="Y75" s="7"/>
      <c r="Z75" s="35"/>
      <c r="AA75" s="35"/>
      <c r="AC75" s="35"/>
    </row>
    <row r="76" spans="1:29" x14ac:dyDescent="0.25">
      <c r="A76" s="7">
        <v>50</v>
      </c>
      <c r="B76" s="47">
        <v>52377</v>
      </c>
      <c r="C76" s="48" t="s">
        <v>85</v>
      </c>
      <c r="D76" s="36">
        <v>4871</v>
      </c>
      <c r="E76" s="36">
        <f t="shared" si="2"/>
        <v>1218</v>
      </c>
      <c r="F76" s="7">
        <v>1428</v>
      </c>
      <c r="G76" s="45">
        <v>4583.88</v>
      </c>
      <c r="H76" s="53">
        <f t="shared" si="1"/>
        <v>117.24137931034481</v>
      </c>
      <c r="I76" s="44">
        <v>919</v>
      </c>
      <c r="J76" s="37">
        <v>12516.78</v>
      </c>
      <c r="K76" s="36"/>
      <c r="L76" s="33"/>
      <c r="M76" s="53">
        <f t="shared" si="4"/>
        <v>75.451559934318553</v>
      </c>
      <c r="N76" s="44">
        <v>8</v>
      </c>
      <c r="O76" s="37">
        <v>226.08</v>
      </c>
      <c r="P76" s="7"/>
      <c r="Q76" s="7"/>
      <c r="R76" s="7"/>
      <c r="S76" s="7"/>
      <c r="T76" s="7"/>
      <c r="U76" s="7"/>
      <c r="V76" s="7"/>
      <c r="W76" s="7"/>
      <c r="X76" s="7"/>
      <c r="Y76" s="7"/>
      <c r="Z76" s="35"/>
      <c r="AA76" s="35"/>
      <c r="AC76" s="35"/>
    </row>
    <row r="77" spans="1:29" x14ac:dyDescent="0.25">
      <c r="A77" s="7">
        <v>51</v>
      </c>
      <c r="B77" s="47">
        <v>12595</v>
      </c>
      <c r="C77" s="48" t="s">
        <v>76</v>
      </c>
      <c r="D77" s="7">
        <v>336</v>
      </c>
      <c r="E77" s="36">
        <f t="shared" si="2"/>
        <v>84</v>
      </c>
      <c r="F77" s="7">
        <v>110</v>
      </c>
      <c r="G77" s="7">
        <v>353.1</v>
      </c>
      <c r="H77" s="53">
        <f t="shared" si="1"/>
        <v>130.95238095238096</v>
      </c>
      <c r="I77" s="44">
        <v>70</v>
      </c>
      <c r="J77" s="7">
        <v>953.4</v>
      </c>
      <c r="K77" s="56"/>
      <c r="L77" s="53"/>
      <c r="M77" s="53">
        <f t="shared" si="4"/>
        <v>83.333333333333343</v>
      </c>
      <c r="N77" s="44">
        <v>1</v>
      </c>
      <c r="O77" s="37">
        <v>28.26</v>
      </c>
      <c r="P77" s="7"/>
      <c r="Q77" s="7"/>
      <c r="R77" s="7"/>
      <c r="S77" s="7"/>
      <c r="T77" s="7"/>
      <c r="U77" s="7"/>
      <c r="V77" s="7"/>
      <c r="W77" s="7"/>
      <c r="X77" s="7"/>
      <c r="Y77" s="7"/>
      <c r="Z77" s="35"/>
      <c r="AA77" s="35"/>
      <c r="AC77" s="35"/>
    </row>
    <row r="78" spans="1:29" hidden="1" x14ac:dyDescent="0.25">
      <c r="A78" s="7"/>
      <c r="B78" s="9"/>
      <c r="C78" s="10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AA78" s="35"/>
      <c r="AC78" s="35"/>
    </row>
    <row r="79" spans="1:29" hidden="1" x14ac:dyDescent="0.25">
      <c r="A79" s="7"/>
      <c r="B79" s="9"/>
      <c r="C79" s="10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AA79" s="35"/>
      <c r="AC79" s="35"/>
    </row>
    <row r="80" spans="1:29" ht="27" customHeight="1" x14ac:dyDescent="0.25">
      <c r="A80" s="80" t="s">
        <v>24</v>
      </c>
      <c r="B80" s="80"/>
      <c r="C80" s="80"/>
      <c r="D80" s="80"/>
      <c r="E80" s="80"/>
      <c r="F80" s="80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</row>
    <row r="81" spans="1:25" x14ac:dyDescent="0.25">
      <c r="A81" s="5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x14ac:dyDescent="0.25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</row>
    <row r="83" spans="1:25" x14ac:dyDescent="0.25">
      <c r="A83" s="2"/>
      <c r="B83" s="6"/>
      <c r="C83" s="16" t="s">
        <v>101</v>
      </c>
      <c r="D83" s="17"/>
      <c r="E83" s="18"/>
      <c r="F83" s="19"/>
      <c r="G83" s="78"/>
      <c r="H83" s="78"/>
      <c r="I83" s="51"/>
      <c r="J83" s="51"/>
      <c r="K83" s="51"/>
      <c r="L83" s="51"/>
      <c r="M83" s="51"/>
      <c r="N83" s="19"/>
      <c r="O83" s="20"/>
      <c r="P83" s="19"/>
      <c r="Q83" s="20"/>
      <c r="R83" s="79" t="s">
        <v>44</v>
      </c>
      <c r="S83" s="79"/>
      <c r="T83" s="79"/>
      <c r="U83" s="79"/>
      <c r="V83" s="42"/>
      <c r="W83" s="42"/>
      <c r="X83" s="3"/>
    </row>
    <row r="84" spans="1:25" x14ac:dyDescent="0.25">
      <c r="A84" s="14"/>
      <c r="C84" s="21" t="s">
        <v>45</v>
      </c>
      <c r="D84" s="22"/>
      <c r="E84" s="22"/>
      <c r="F84" s="23"/>
      <c r="G84" s="76" t="s">
        <v>46</v>
      </c>
      <c r="H84" s="76"/>
      <c r="I84" s="52"/>
      <c r="J84" s="52"/>
      <c r="K84" s="52"/>
      <c r="L84" s="52"/>
      <c r="M84" s="52"/>
      <c r="N84" s="23"/>
      <c r="O84" s="24"/>
      <c r="P84" s="23"/>
      <c r="Q84" s="24"/>
      <c r="R84" s="77" t="s">
        <v>47</v>
      </c>
      <c r="S84" s="77"/>
      <c r="T84" s="77"/>
      <c r="U84" s="77"/>
      <c r="V84" s="43"/>
      <c r="W84" s="43"/>
    </row>
  </sheetData>
  <mergeCells count="43">
    <mergeCell ref="G84:H84"/>
    <mergeCell ref="R84:U84"/>
    <mergeCell ref="T22:U22"/>
    <mergeCell ref="T23:U23"/>
    <mergeCell ref="F22:G22"/>
    <mergeCell ref="H22:H23"/>
    <mergeCell ref="N22:O22"/>
    <mergeCell ref="F23:G23"/>
    <mergeCell ref="I22:J22"/>
    <mergeCell ref="I23:J23"/>
    <mergeCell ref="G83:H83"/>
    <mergeCell ref="R83:U83"/>
    <mergeCell ref="P22:Q22"/>
    <mergeCell ref="R22:S22"/>
    <mergeCell ref="P23:Q23"/>
    <mergeCell ref="A80:Y80"/>
    <mergeCell ref="S1:Y1"/>
    <mergeCell ref="S5:Y5"/>
    <mergeCell ref="S4:Y4"/>
    <mergeCell ref="X8:Y8"/>
    <mergeCell ref="A9:U9"/>
    <mergeCell ref="F16:J16"/>
    <mergeCell ref="E17:L17"/>
    <mergeCell ref="F19:K19"/>
    <mergeCell ref="E20:L20"/>
    <mergeCell ref="S2:Y2"/>
    <mergeCell ref="A10:U10"/>
    <mergeCell ref="A11:U11"/>
    <mergeCell ref="A13:U13"/>
    <mergeCell ref="A14:U14"/>
    <mergeCell ref="X22:Y22"/>
    <mergeCell ref="X23:Y23"/>
    <mergeCell ref="V22:W22"/>
    <mergeCell ref="N23:O23"/>
    <mergeCell ref="A22:A24"/>
    <mergeCell ref="B22:B24"/>
    <mergeCell ref="C22:C24"/>
    <mergeCell ref="D22:D24"/>
    <mergeCell ref="V23:W23"/>
    <mergeCell ref="E22:E24"/>
    <mergeCell ref="K23:L23"/>
    <mergeCell ref="K22:L22"/>
    <mergeCell ref="R23:S23"/>
  </mergeCells>
  <pageMargins left="0.70866141732283472" right="0.70866141732283472" top="0.74803149606299213" bottom="0.74803149606299213" header="0.31496062992125984" footer="0.31496062992125984"/>
  <pageSetup paperSize="9" scale="3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2025</vt:lpstr>
      <vt:lpstr>'2025'!nac5a3062ba3c479b9f9213bd40d86201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Rasa Savičiūtė</dc:creator>
  <cp:keywords/>
  <dc:description/>
  <cp:lastModifiedBy>Aušra Melaikienė</cp:lastModifiedBy>
  <cp:revision/>
  <cp:lastPrinted>2024-03-25T11:58:39Z</cp:lastPrinted>
  <dcterms:created xsi:type="dcterms:W3CDTF">2022-02-11T09:09:04Z</dcterms:created>
  <dcterms:modified xsi:type="dcterms:W3CDTF">2025-07-22T07:32:28Z</dcterms:modified>
  <cp:category/>
  <cp:contentStatus/>
</cp:coreProperties>
</file>