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60.7\profiles\sutarciu\ausrmela\My Documents\PREVENCINĖS\Ataskaitos VLK\2025 m\2025 I pusm\Siuntimui VLK\"/>
    </mc:Choice>
  </mc:AlternateContent>
  <xr:revisionPtr revIDLastSave="0" documentId="13_ncr:1_{A62EA762-BC75-4DAA-8E30-A7F2AED3D046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" sheetId="1" r:id="rId1"/>
  </sheets>
  <definedNames>
    <definedName name="_Hlk81406292" localSheetId="0">'2025'!#REF!</definedName>
    <definedName name="nac5a3062ba3c479b9f9213bd40d86201" localSheetId="0">'2025'!#REF!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" l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7" i="1"/>
  <c r="Q78" i="1"/>
  <c r="Q79" i="1"/>
  <c r="Q80" i="1"/>
  <c r="H42" i="1"/>
  <c r="K42" i="1"/>
  <c r="N42" i="1"/>
  <c r="Q42" i="1"/>
  <c r="H80" i="1"/>
  <c r="K80" i="1"/>
  <c r="N80" i="1"/>
  <c r="K72" i="1" l="1"/>
  <c r="E29" i="1" l="1"/>
  <c r="N44" i="1" l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1" i="1"/>
  <c r="N82" i="1"/>
  <c r="N83" i="1"/>
  <c r="N84" i="1"/>
  <c r="N85" i="1"/>
  <c r="N86" i="1"/>
  <c r="N87" i="1"/>
  <c r="N88" i="1"/>
  <c r="N89" i="1"/>
  <c r="N90" i="1"/>
  <c r="N91" i="1"/>
  <c r="N92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3" i="1"/>
  <c r="K74" i="1"/>
  <c r="K75" i="1"/>
  <c r="K76" i="1"/>
  <c r="K77" i="1"/>
  <c r="K78" i="1"/>
  <c r="K79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K82" i="1" l="1"/>
  <c r="K83" i="1"/>
  <c r="K84" i="1"/>
  <c r="K85" i="1"/>
  <c r="K86" i="1"/>
  <c r="K87" i="1"/>
  <c r="K88" i="1"/>
  <c r="K89" i="1"/>
  <c r="K90" i="1"/>
  <c r="K91" i="1"/>
  <c r="K92" i="1"/>
  <c r="N43" i="1"/>
  <c r="S29" i="1" l="1"/>
  <c r="R29" i="1"/>
  <c r="P29" i="1"/>
  <c r="O29" i="1"/>
  <c r="M29" i="1"/>
  <c r="L29" i="1"/>
  <c r="J29" i="1"/>
  <c r="I29" i="1"/>
  <c r="D29" i="1"/>
  <c r="F29" i="1"/>
  <c r="G29" i="1"/>
  <c r="T82" i="1"/>
  <c r="T83" i="1"/>
  <c r="T84" i="1"/>
  <c r="T85" i="1"/>
  <c r="T86" i="1"/>
  <c r="T87" i="1"/>
  <c r="T88" i="1"/>
  <c r="T89" i="1"/>
  <c r="T90" i="1"/>
  <c r="T91" i="1"/>
  <c r="T92" i="1"/>
  <c r="Q82" i="1"/>
  <c r="Q83" i="1"/>
  <c r="Q84" i="1"/>
  <c r="Q85" i="1"/>
  <c r="Q86" i="1"/>
  <c r="Q87" i="1"/>
  <c r="Q88" i="1"/>
  <c r="Q89" i="1"/>
  <c r="Q90" i="1"/>
  <c r="Q91" i="1"/>
  <c r="Q92" i="1"/>
  <c r="K43" i="1"/>
  <c r="H43" i="1"/>
  <c r="H82" i="1"/>
  <c r="H83" i="1"/>
  <c r="H84" i="1"/>
  <c r="H85" i="1"/>
  <c r="H86" i="1"/>
  <c r="H87" i="1"/>
  <c r="H88" i="1"/>
  <c r="H89" i="1"/>
  <c r="H90" i="1"/>
  <c r="H91" i="1"/>
  <c r="H92" i="1"/>
  <c r="H29" i="1" l="1"/>
  <c r="T29" i="1"/>
  <c r="N29" i="1"/>
  <c r="Q29" i="1"/>
  <c r="K29" i="1"/>
</calcChain>
</file>

<file path=xl/sharedStrings.xml><?xml version="1.0" encoding="utf-8"?>
<sst xmlns="http://schemas.openxmlformats.org/spreadsheetml/2006/main" count="108" uniqueCount="100">
  <si>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</si>
  <si>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</si>
  <si>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</si>
  <si>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</si>
  <si>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</si>
  <si>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</si>
  <si>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Prie ASPĮ prirašytų (40–60 m. imtinai) asmenų skaičius*</t>
  </si>
  <si>
    <t>Planuojama patikrinti per ataskaitinį laikotarpį**</t>
  </si>
  <si>
    <t>Pirminė širdies ir kraujagyslių ligų (toliau – ŠKL) tikimybės įvertinimo ir prevencijos paslauga</t>
  </si>
  <si>
    <t>Išsami ŠKL tikimybės įvertinimo ir prevencijos paslauga</t>
  </si>
  <si>
    <t>Įvykdyta proc. (6/5 x 100 proc.)</t>
  </si>
  <si>
    <t>Įvykdyta proc. (9/5 x 100 proc.)</t>
  </si>
  <si>
    <t>kodas  4255</t>
  </si>
  <si>
    <t>kodas 4257</t>
  </si>
  <si>
    <t>kodas 4258</t>
  </si>
  <si>
    <t>kodas 4259</t>
  </si>
  <si>
    <t>vnt.</t>
  </si>
  <si>
    <t>Eur</t>
  </si>
  <si>
    <t>Iš viso</t>
  </si>
  <si>
    <t>* ASPĮ 2 kartus per metus, t. y. sausio 1 d. ir liepos 1 d., sudaro (atnaujina) 40–60 m. (imtinai) pacientų, kurie bus kviečiami pasitikrinti pagal Širdies ir kraujagyslių ligų prvencijos ir ankstyvosios diagnostikos programą, sąrašą.</t>
  </si>
  <si>
    <t>** Prie ASPĮ prirašytų asmenų (40–60 m. imtinai) skaičius. Jeigu skaičiuojama, kiek asmenų planuojama patikrinti per ketvirtį, skaičių dar dalijame iš 2.</t>
  </si>
  <si>
    <t xml:space="preserve">(Parašas) </t>
  </si>
  <si>
    <t>(Vardas ir pavardė)</t>
  </si>
  <si>
    <t>Įvykdyta proc. (12/5 x 100 proc.)</t>
  </si>
  <si>
    <t xml:space="preserve"> Pirmas apsilankymas – nustatyta didelė ŠKL rizika</t>
  </si>
  <si>
    <t xml:space="preserve"> Pirmas apsilankymas – nustatyta labai didelė ŠKL rizika</t>
  </si>
  <si>
    <t xml:space="preserve">Antras apsilankymas po 6 mėn. – nustatyta didelė / labai didelė ŠKL rizika </t>
  </si>
  <si>
    <t>kodas 4260</t>
  </si>
  <si>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</si>
  <si>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</si>
  <si>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</si>
  <si>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Nr.1K-43 </t>
  </si>
  <si>
    <t xml:space="preserve">  (Valstybinės ligonių kasos prie  </t>
  </si>
  <si>
    <t xml:space="preserve">  Sveikatos apsaugos ministerijos direktoriaus  </t>
  </si>
  <si>
    <t>Nr.</t>
  </si>
  <si>
    <t>Panevėžys</t>
  </si>
  <si>
    <t>VšĮ Respublikinė Panevėžio ligoninė</t>
  </si>
  <si>
    <t>VšĮ Biržų ligoninė</t>
  </si>
  <si>
    <t>VšĮ Rokiškio rajono ligoninė</t>
  </si>
  <si>
    <t>VšĮ Utenos ligoninė</t>
  </si>
  <si>
    <t>VšĮ Visagino ligoninė</t>
  </si>
  <si>
    <t>UAB Žalgirio gatvės klinika</t>
  </si>
  <si>
    <t>UAB Panevėžio medicinos centras</t>
  </si>
  <si>
    <t>IĮ „Gydažolės“ šeimos gydytojų centras</t>
  </si>
  <si>
    <t>IĮ Savanorių a. šeimos ambulatorija</t>
  </si>
  <si>
    <t>UAB Biržų šeimos gydytojų centras</t>
  </si>
  <si>
    <t>UAB Panevėžio centro šeimos klinika</t>
  </si>
  <si>
    <t>VšĮ Rožyno šeimos klinika</t>
  </si>
  <si>
    <t>UAB Ignalinos sveikatos centras</t>
  </si>
  <si>
    <t>Lietuvos kariuomenė</t>
  </si>
  <si>
    <t>Lietuvos kalėjimų tarnyba</t>
  </si>
  <si>
    <t>MB Inovėjos centras</t>
  </si>
  <si>
    <t>______________________</t>
  </si>
  <si>
    <t>Aušra Melaikienė</t>
  </si>
  <si>
    <t>(Ataskaitą parengusio asmens pareigų pavadinimas)</t>
  </si>
  <si>
    <t xml:space="preserve">UAB Skandinavijos klinika </t>
  </si>
  <si>
    <t>VšĮ Paliatyviosios pagalbos klinika</t>
  </si>
  <si>
    <t xml:space="preserve"> Pirmas apsilankymas – nustatyta maža ar vidutinė ŠKL rizika</t>
  </si>
  <si>
    <t>Įvykdyta proc. (15/(9+12) x 100 proc.)</t>
  </si>
  <si>
    <t>Įvykdyta proc. (18/12x 100 proc.)</t>
  </si>
  <si>
    <t xml:space="preserve">                                                                               ŠIRDIES IR KRAUJAGYSLIŲ LIGŲ PREVENCIJOS IR ANKSTYVOSIOS DIAGNOSTIKOS PROGRAMOS VYKDYMO ATASKAITA</t>
  </si>
  <si>
    <t xml:space="preserve"> 2024 m. kovo 20 d. įsakymo Nr.1K- 95  redakcija) </t>
  </si>
  <si>
    <t>VšĮ Kupiškio ligoninė</t>
  </si>
  <si>
    <t>VšĮ Molėtų rajono sveikatos centras</t>
  </si>
  <si>
    <t>VšĮ Pasvalio ligoninė</t>
  </si>
  <si>
    <t>VšĮ Anykščių rajono savivaldybės ligoninė</t>
  </si>
  <si>
    <t xml:space="preserve">VšĮ Visagino pirminės sveikatos priežiūros centras </t>
  </si>
  <si>
    <t>VšĮ „Utenos pirminės sveikatos priežiūros centras“</t>
  </si>
  <si>
    <t xml:space="preserve">VšĮ Anykščių rajono savivaldybės pirminės sveikatos priežiūros centras </t>
  </si>
  <si>
    <t>VšĮ Panevėžio rajono savivaldybės poliklinika</t>
  </si>
  <si>
    <t xml:space="preserve">VšĮ Pasvalio pirminės asmens sveikatos priežiūros centras </t>
  </si>
  <si>
    <t xml:space="preserve">VšĮ Rokiškio pirminės asmens sveikatos priežiūros centras </t>
  </si>
  <si>
    <t>VšĮ Biržų rajono savivaldybės poliklinika</t>
  </si>
  <si>
    <t>VšĮ Ignalinos rajono savivaldybės sveikatos centras</t>
  </si>
  <si>
    <t>Zarasų rajono savivaldybės VšĮ Sveikatos centras</t>
  </si>
  <si>
    <t>UAB „Aiskauda“</t>
  </si>
  <si>
    <t>VšĮ Respublikos gatvės šeimos klinika</t>
  </si>
  <si>
    <t>UAB Staniūnų gatvės šeimos gydytojų centras</t>
  </si>
  <si>
    <t>UAB „Affidea Lietuva“</t>
  </si>
  <si>
    <t>UAB klinika „Promedica“</t>
  </si>
  <si>
    <t>VšĮ Molėtų rajono Giedraičių ambulatorija</t>
  </si>
  <si>
    <t>UAB „Ginmedika“</t>
  </si>
  <si>
    <t xml:space="preserve">UAB Sedulinos sveikatos centras </t>
  </si>
  <si>
    <t>UAB Panevėžio šeimos medicinos centras</t>
  </si>
  <si>
    <t>UAB„Inmedicus“</t>
  </si>
  <si>
    <t>UAB Diagnostikos laboratorija</t>
  </si>
  <si>
    <t>VšĮ Panevėžio miesto poliklinika</t>
  </si>
  <si>
    <t>UAB Kniaudiškių šeimos klinika</t>
  </si>
  <si>
    <t>UAB Tulpių šeimos klinika</t>
  </si>
  <si>
    <t>UAB Pilėnų šeimos medicinos centras</t>
  </si>
  <si>
    <t>UAB Smėlynės šeimos ambulatorija</t>
  </si>
  <si>
    <t>Všį Integruotų sveikatos paslaugų centras</t>
  </si>
  <si>
    <t xml:space="preserve">VšĮ šeimos klinika „Hiperika“ </t>
  </si>
  <si>
    <t>UAB Inmedica ( 6835,6419,13043,13516,4440,27271,53502)</t>
  </si>
  <si>
    <t>UAB „Medicinos namai šeimai“ (61124, 60727, 60650, 60347, 56627)</t>
  </si>
  <si>
    <t xml:space="preserve">VšĮ Kupiškio rajono savivaldybės pirminės asmens sveikatos priežiūros centras 
</t>
  </si>
  <si>
    <t>2025 m. I pusm.</t>
  </si>
  <si>
    <t>Valstybinė ligonių kasa prie Sveikatos apsaugos ministerijos</t>
  </si>
  <si>
    <t>Paslaugų kompensavimo skyriui</t>
  </si>
  <si>
    <t>Įstaigų sutarčių Panevėžio skyriaus vyr. specialistė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</si>
</sst>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" fontId="8" fillId="3" borderId="4" applyNumberFormat="0" applyProtection="0">
      <alignment horizontal="left" vertical="center" indent="1"/>
    </xf>
    <xf numFmtId="0" fontId="9" fillId="0" borderId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2" fontId="10" fillId="0" borderId="3" xfId="3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6" fillId="0" borderId="0" xfId="0" applyFont="1"/>
    <xf numFmtId="1" fontId="12" fillId="0" borderId="0" xfId="0" applyNumberFormat="1" applyFont="1" applyAlignment="1">
      <alignment horizontal="right"/>
    </xf>
    <xf numFmtId="0" fontId="14" fillId="0" borderId="0" xfId="0" applyFont="1"/>
    <xf numFmtId="1" fontId="1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2" fontId="3" fillId="2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" fontId="0" fillId="0" borderId="0" xfId="0" applyNumberFormat="1"/>
    <xf numFmtId="1" fontId="1" fillId="0" borderId="0" xfId="0" applyNumberFormat="1" applyFont="1"/>
    <xf numFmtId="1" fontId="3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2" fontId="0" fillId="0" borderId="0" xfId="0" applyNumberFormat="1"/>
    <xf numFmtId="4" fontId="0" fillId="0" borderId="0" xfId="0" applyNumberFormat="1"/>
    <xf numFmtId="2" fontId="10" fillId="0" borderId="3" xfId="3" applyNumberFormat="1" applyFont="1" applyBorder="1" applyAlignment="1">
      <alignment horizontal="center" vertical="center"/>
    </xf>
    <xf numFmtId="2" fontId="10" fillId="2" borderId="3" xfId="3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4">
    <cellStyle name="Įprastas" xfId="0" builtinId="0"/>
    <cellStyle name="Įprastas 4" xfId="2" xr:uid="{062928DC-98B9-4F5C-9D2D-8E084C1B75AE}"/>
    <cellStyle name="Normal_Sheet2" xfId="3" xr:uid="{2AC29A49-B1AA-41DF-9EC6-2C7C4D0E418A}"/>
    <cellStyle name="SAPBEXstdItem" xfId="1" xr:uid="{CFE05249-AC89-4E86-8D73-0A6458D08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AA150"/>
  <sheetViews>
    <sheetView tabSelected="1" zoomScaleNormal="100" workbookViewId="0">
      <selection activeCell="C20" sqref="C20"/>
    </sheetView>
  </sheetViews>
  <sheetFormatPr defaultRowHeight="15" x14ac:dyDescent="0.25"/>
  <cols>
    <col min="1" max="1" width="5.7109375" customWidth="1"/>
    <col min="2" max="2" width="11.7109375" customWidth="1"/>
    <col min="3" max="3" width="68.85546875" customWidth="1"/>
    <col min="4" max="4" width="17.42578125" customWidth="1"/>
    <col min="5" max="5" width="13.28515625" style="27" customWidth="1"/>
    <col min="7" max="7" width="10.28515625" customWidth="1"/>
    <col min="8" max="8" width="9.7109375" customWidth="1"/>
    <col min="9" max="9" width="9" style="27" customWidth="1"/>
    <col min="10" max="10" width="10.42578125" customWidth="1"/>
    <col min="11" max="11" width="9.28515625" customWidth="1"/>
    <col min="12" max="12" width="9.140625" style="27" customWidth="1"/>
    <col min="13" max="13" width="9.85546875" customWidth="1"/>
    <col min="14" max="15" width="10.85546875" customWidth="1"/>
    <col min="16" max="17" width="11" customWidth="1"/>
    <col min="18" max="18" width="9.140625" style="27" customWidth="1"/>
    <col min="19" max="20" width="10" customWidth="1"/>
    <col min="21" max="21" width="9.140625" customWidth="1"/>
    <col min="22" max="22" width="11.5703125" customWidth="1"/>
    <col min="23" max="23" width="14" customWidth="1"/>
    <col min="24" max="25" width="9.5703125" bestFit="1" customWidth="1"/>
    <col min="26" max="26" width="10.7109375" bestFit="1" customWidth="1"/>
    <col min="27" max="27" width="11.42578125" bestFit="1" customWidth="1"/>
  </cols>
  <sheetData>
    <row r="1" spans="1:21" x14ac:dyDescent="0.25">
      <c r="C1" s="5"/>
      <c r="D1" s="5"/>
      <c r="E1"/>
      <c r="N1" s="71" t="s">
        <v>28</v>
      </c>
      <c r="O1" s="71"/>
      <c r="P1" s="71"/>
      <c r="Q1" s="71"/>
    </row>
    <row r="2" spans="1:21" x14ac:dyDescent="0.25">
      <c r="C2" s="5"/>
      <c r="D2" s="5"/>
      <c r="E2"/>
      <c r="N2" s="71" t="s">
        <v>29</v>
      </c>
      <c r="O2" s="71"/>
      <c r="P2" s="71"/>
      <c r="Q2" s="71"/>
    </row>
    <row r="3" spans="1:21" x14ac:dyDescent="0.25">
      <c r="C3" s="22"/>
      <c r="D3" s="23"/>
      <c r="E3"/>
      <c r="N3" s="71" t="s">
        <v>30</v>
      </c>
      <c r="O3" s="71"/>
      <c r="P3" s="71"/>
      <c r="Q3" s="71"/>
    </row>
    <row r="4" spans="1:21" x14ac:dyDescent="0.25">
      <c r="C4" s="5"/>
      <c r="D4" s="5"/>
      <c r="E4"/>
      <c r="N4" s="71" t="s">
        <v>31</v>
      </c>
      <c r="O4" s="71"/>
      <c r="P4" s="71"/>
      <c r="Q4" s="71"/>
    </row>
    <row r="5" spans="1:21" x14ac:dyDescent="0.25">
      <c r="C5" s="5"/>
      <c r="D5" s="5"/>
      <c r="E5"/>
      <c r="N5" s="71" t="s">
        <v>32</v>
      </c>
      <c r="O5" s="71"/>
      <c r="P5" s="71"/>
      <c r="Q5" s="71"/>
    </row>
    <row r="6" spans="1:21" x14ac:dyDescent="0.25">
      <c r="C6" s="22"/>
      <c r="D6" s="23"/>
      <c r="E6"/>
      <c r="N6" s="71" t="s">
        <v>33</v>
      </c>
      <c r="O6" s="71"/>
      <c r="P6" s="71"/>
      <c r="Q6" s="71"/>
    </row>
    <row r="7" spans="1:21" x14ac:dyDescent="0.25">
      <c r="C7" s="22"/>
      <c r="D7" s="23"/>
      <c r="E7"/>
      <c r="N7" s="71" t="s">
        <v>61</v>
      </c>
      <c r="O7" s="71"/>
      <c r="P7" s="71"/>
      <c r="Q7" s="71"/>
    </row>
    <row r="8" spans="1:21" ht="27" customHeight="1" x14ac:dyDescent="0.25">
      <c r="A8" s="1"/>
      <c r="B8" s="2"/>
      <c r="C8" s="2"/>
      <c r="D8" s="2"/>
      <c r="E8" s="28"/>
      <c r="F8" s="2"/>
      <c r="G8" s="2"/>
      <c r="H8" s="2"/>
      <c r="I8" s="28"/>
      <c r="J8" s="2"/>
      <c r="K8" s="2"/>
      <c r="L8" s="28"/>
      <c r="M8" s="2"/>
      <c r="N8" s="2"/>
      <c r="O8" s="2"/>
      <c r="P8" s="2"/>
      <c r="Q8" s="2"/>
    </row>
    <row r="9" spans="1:21" x14ac:dyDescent="0.25">
      <c r="A9" s="6"/>
      <c r="B9" s="6"/>
      <c r="C9" s="6"/>
      <c r="D9" s="6"/>
      <c r="E9" s="29"/>
      <c r="F9" s="6"/>
      <c r="G9" s="6"/>
      <c r="H9" s="6"/>
      <c r="I9" s="29"/>
      <c r="J9" s="6"/>
      <c r="K9" s="6"/>
      <c r="L9" s="29"/>
      <c r="M9" s="6"/>
      <c r="N9" s="6"/>
      <c r="O9" s="6"/>
      <c r="P9" s="6"/>
      <c r="Q9" s="6"/>
      <c r="R9" s="29"/>
      <c r="S9" s="6"/>
      <c r="T9" s="6"/>
    </row>
    <row r="10" spans="1:21" x14ac:dyDescent="0.25">
      <c r="A10" s="3"/>
      <c r="B10" s="2"/>
      <c r="C10" s="2"/>
      <c r="D10" s="2"/>
      <c r="E10" s="28"/>
      <c r="F10" s="2"/>
      <c r="G10" s="2"/>
      <c r="H10" s="2"/>
      <c r="I10" s="28"/>
      <c r="J10" s="2"/>
      <c r="K10" s="2"/>
      <c r="L10" s="28"/>
      <c r="M10" s="2"/>
      <c r="N10" s="2"/>
      <c r="O10" s="2"/>
      <c r="P10" s="2"/>
      <c r="Q10" s="2"/>
    </row>
    <row r="11" spans="1:21" ht="15.75" x14ac:dyDescent="0.25">
      <c r="A11" s="5"/>
      <c r="B11" s="5"/>
      <c r="C11" s="5"/>
      <c r="D11" s="5"/>
      <c r="E11" s="36"/>
      <c r="F11" s="5"/>
      <c r="G11" s="74" t="s">
        <v>97</v>
      </c>
      <c r="H11" s="74"/>
      <c r="I11" s="74"/>
      <c r="J11" s="74"/>
      <c r="K11" s="74"/>
      <c r="L11" s="74"/>
      <c r="M11" s="74"/>
      <c r="N11" s="74"/>
      <c r="O11" s="5"/>
      <c r="P11" s="5"/>
      <c r="Q11" s="5"/>
      <c r="R11" s="36"/>
      <c r="S11" s="5"/>
      <c r="T11" s="5"/>
    </row>
    <row r="12" spans="1:21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21" ht="15.75" x14ac:dyDescent="0.25">
      <c r="A13" s="59" t="s">
        <v>60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6"/>
    </row>
    <row r="14" spans="1:21" x14ac:dyDescent="0.25">
      <c r="A14" s="3"/>
      <c r="B14" s="2"/>
      <c r="C14" s="2"/>
      <c r="D14" s="2"/>
      <c r="E14" s="28"/>
      <c r="F14" s="2"/>
      <c r="G14" s="2"/>
      <c r="H14" s="2"/>
      <c r="I14" s="28"/>
      <c r="J14" s="2"/>
      <c r="K14" s="2"/>
      <c r="L14" s="28"/>
      <c r="M14" s="2"/>
      <c r="N14" s="2"/>
      <c r="O14" s="2"/>
      <c r="P14" s="2"/>
      <c r="Q14" s="2"/>
    </row>
    <row r="15" spans="1:21" ht="16.5" thickBot="1" x14ac:dyDescent="0.3">
      <c r="A15" s="7"/>
      <c r="B15" s="7"/>
      <c r="C15" s="7"/>
      <c r="D15" s="7"/>
      <c r="E15" s="31"/>
      <c r="F15" s="7"/>
      <c r="G15" s="7"/>
      <c r="H15" s="7"/>
      <c r="I15" s="30"/>
      <c r="J15" s="60" t="s">
        <v>96</v>
      </c>
      <c r="K15" s="60"/>
      <c r="L15" s="60"/>
      <c r="M15" s="7"/>
      <c r="N15" s="7"/>
      <c r="O15" s="7"/>
      <c r="P15" s="7"/>
      <c r="Q15" s="7"/>
      <c r="R15" s="31"/>
      <c r="S15" s="7"/>
      <c r="T15" s="7"/>
    </row>
    <row r="16" spans="1:21" x14ac:dyDescent="0.25">
      <c r="A16" s="7"/>
      <c r="B16" s="7"/>
      <c r="C16" s="7"/>
      <c r="D16" s="7"/>
      <c r="E16" s="31"/>
      <c r="F16" s="7"/>
      <c r="G16" s="7"/>
      <c r="H16" s="7"/>
      <c r="I16" s="31"/>
      <c r="J16" s="67" t="s">
        <v>0</v>
      </c>
      <c r="K16" s="67"/>
      <c r="L16" s="67"/>
      <c r="M16" s="7"/>
      <c r="N16" s="7"/>
      <c r="O16" s="7"/>
      <c r="P16" s="7"/>
      <c r="Q16" s="7"/>
      <c r="R16" s="31"/>
      <c r="S16" s="7"/>
      <c r="T16" s="7"/>
      <c r="U16" s="7"/>
    </row>
    <row r="17" spans="1:27" x14ac:dyDescent="0.25">
      <c r="A17" s="7"/>
      <c r="B17" s="7"/>
      <c r="C17" s="7"/>
      <c r="D17" s="7"/>
      <c r="E17" s="31"/>
      <c r="F17" s="7"/>
      <c r="G17" s="7"/>
      <c r="H17" s="7"/>
      <c r="I17" s="31"/>
      <c r="J17" s="4"/>
      <c r="K17" s="4"/>
      <c r="L17" s="32"/>
      <c r="M17" s="7"/>
      <c r="N17" s="7"/>
      <c r="O17" s="7"/>
      <c r="P17" s="7"/>
      <c r="Q17" s="7"/>
      <c r="R17" s="31"/>
      <c r="S17" s="7"/>
      <c r="T17" s="7"/>
      <c r="U17" s="7"/>
    </row>
    <row r="18" spans="1:27" ht="16.5" thickBot="1" x14ac:dyDescent="0.3">
      <c r="A18" s="7"/>
      <c r="B18" s="7"/>
      <c r="C18" s="7"/>
      <c r="D18" s="7"/>
      <c r="E18" s="31"/>
      <c r="F18" s="7"/>
      <c r="G18" s="7"/>
      <c r="H18" s="7"/>
      <c r="I18" s="31"/>
      <c r="J18" s="7"/>
      <c r="K18" s="53" t="s">
        <v>34</v>
      </c>
      <c r="L18" s="31"/>
      <c r="M18" s="7"/>
      <c r="N18" s="7"/>
      <c r="O18" s="7"/>
      <c r="P18" s="7"/>
      <c r="Q18" s="7"/>
      <c r="R18" s="31"/>
      <c r="S18" s="7"/>
      <c r="T18" s="7"/>
      <c r="U18" s="7"/>
    </row>
    <row r="19" spans="1:27" x14ac:dyDescent="0.25">
      <c r="A19" s="7"/>
      <c r="B19" s="7"/>
      <c r="C19" s="7"/>
      <c r="D19" s="7"/>
      <c r="E19" s="31"/>
      <c r="F19" s="7"/>
      <c r="G19" s="7"/>
      <c r="H19" s="7"/>
      <c r="I19" s="31"/>
      <c r="J19" s="69" t="s">
        <v>1</v>
      </c>
      <c r="K19" s="69"/>
      <c r="L19" s="69"/>
      <c r="M19" s="7"/>
      <c r="N19" s="7"/>
      <c r="O19" s="7"/>
      <c r="P19" s="7"/>
      <c r="Q19" s="7"/>
      <c r="R19" s="31"/>
      <c r="S19" s="7"/>
      <c r="T19" s="7"/>
    </row>
    <row r="20" spans="1:27" x14ac:dyDescent="0.25">
      <c r="A20" s="4"/>
      <c r="B20" s="4"/>
      <c r="C20" s="54" t="s">
        <v>98</v>
      </c>
      <c r="D20" s="4"/>
      <c r="E20" s="32"/>
      <c r="F20" s="4"/>
      <c r="G20" s="4"/>
      <c r="H20" s="4"/>
      <c r="I20" s="32"/>
      <c r="J20" s="4"/>
      <c r="K20" s="4"/>
      <c r="L20" s="32"/>
      <c r="M20" s="4"/>
      <c r="N20" s="4"/>
      <c r="O20" s="4"/>
      <c r="P20" s="4"/>
      <c r="Q20" s="4"/>
      <c r="R20" s="32"/>
      <c r="S20" s="4"/>
      <c r="T20" s="4"/>
    </row>
    <row r="21" spans="1:27" ht="16.5" thickBot="1" x14ac:dyDescent="0.3">
      <c r="A21" s="7"/>
      <c r="B21" s="7"/>
      <c r="C21" s="7"/>
      <c r="D21" s="7"/>
      <c r="E21" s="31"/>
      <c r="F21" s="7"/>
      <c r="G21" s="7"/>
      <c r="H21" s="7"/>
      <c r="I21" s="31"/>
      <c r="J21" s="68" t="s">
        <v>35</v>
      </c>
      <c r="K21" s="68"/>
      <c r="L21" s="68"/>
      <c r="M21" s="7"/>
      <c r="N21" s="7"/>
      <c r="O21" s="7"/>
      <c r="P21" s="7"/>
      <c r="Q21" s="7"/>
      <c r="R21" s="31"/>
      <c r="S21" s="7"/>
      <c r="T21" s="7"/>
    </row>
    <row r="22" spans="1:27" x14ac:dyDescent="0.25">
      <c r="A22" s="7"/>
      <c r="B22" s="7"/>
      <c r="C22" s="7"/>
      <c r="D22" s="7"/>
      <c r="E22" s="31"/>
      <c r="F22" s="7"/>
      <c r="G22" s="7"/>
      <c r="H22" s="7"/>
      <c r="I22" s="31"/>
      <c r="J22" s="7"/>
      <c r="K22" s="4" t="s">
        <v>2</v>
      </c>
      <c r="L22" s="31"/>
      <c r="M22" s="7"/>
      <c r="N22" s="7"/>
      <c r="O22" s="7"/>
      <c r="P22" s="7"/>
      <c r="Q22" s="7"/>
      <c r="R22" s="31"/>
      <c r="S22" s="7"/>
      <c r="T22" s="7"/>
    </row>
    <row r="23" spans="1:27" x14ac:dyDescent="0.25">
      <c r="A23" s="5"/>
      <c r="B23" s="2"/>
      <c r="C23" s="2"/>
      <c r="D23" s="2"/>
      <c r="E23" s="28"/>
      <c r="F23" s="2"/>
      <c r="G23" s="2"/>
      <c r="H23" s="2"/>
      <c r="I23" s="28"/>
      <c r="J23" s="2"/>
      <c r="K23" s="2"/>
      <c r="L23" s="28"/>
      <c r="M23" s="2"/>
      <c r="N23" s="2"/>
      <c r="O23" s="2"/>
      <c r="P23" s="2"/>
      <c r="Q23" s="2"/>
      <c r="T23" s="38"/>
    </row>
    <row r="24" spans="1:27" ht="29.45" customHeight="1" x14ac:dyDescent="0.25">
      <c r="A24" s="63" t="s">
        <v>3</v>
      </c>
      <c r="B24" s="62" t="s">
        <v>4</v>
      </c>
      <c r="C24" s="63" t="s">
        <v>5</v>
      </c>
      <c r="D24" s="63" t="s">
        <v>6</v>
      </c>
      <c r="E24" s="64" t="s">
        <v>7</v>
      </c>
      <c r="F24" s="63" t="s">
        <v>8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 t="s">
        <v>9</v>
      </c>
      <c r="S24" s="63"/>
      <c r="T24" s="63"/>
    </row>
    <row r="25" spans="1:27" ht="55.15" customHeight="1" x14ac:dyDescent="0.25">
      <c r="A25" s="63"/>
      <c r="B25" s="62"/>
      <c r="C25" s="63"/>
      <c r="D25" s="63"/>
      <c r="E25" s="64"/>
      <c r="F25" s="63" t="s">
        <v>57</v>
      </c>
      <c r="G25" s="63"/>
      <c r="H25" s="63" t="s">
        <v>10</v>
      </c>
      <c r="I25" s="63" t="s">
        <v>24</v>
      </c>
      <c r="J25" s="63"/>
      <c r="K25" s="63" t="s">
        <v>11</v>
      </c>
      <c r="L25" s="63" t="s">
        <v>25</v>
      </c>
      <c r="M25" s="63"/>
      <c r="N25" s="63" t="s">
        <v>23</v>
      </c>
      <c r="O25" s="63" t="s">
        <v>26</v>
      </c>
      <c r="P25" s="63"/>
      <c r="Q25" s="63" t="s">
        <v>58</v>
      </c>
      <c r="R25" s="63"/>
      <c r="S25" s="63"/>
      <c r="T25" s="63"/>
    </row>
    <row r="26" spans="1:27" ht="39.75" customHeight="1" x14ac:dyDescent="0.25">
      <c r="A26" s="63"/>
      <c r="B26" s="62"/>
      <c r="C26" s="63"/>
      <c r="D26" s="63"/>
      <c r="E26" s="64"/>
      <c r="F26" s="63" t="s">
        <v>12</v>
      </c>
      <c r="G26" s="63"/>
      <c r="H26" s="63"/>
      <c r="I26" s="63" t="s">
        <v>13</v>
      </c>
      <c r="J26" s="63"/>
      <c r="K26" s="63"/>
      <c r="L26" s="63" t="s">
        <v>14</v>
      </c>
      <c r="M26" s="63"/>
      <c r="N26" s="63"/>
      <c r="O26" s="63" t="s">
        <v>15</v>
      </c>
      <c r="P26" s="63"/>
      <c r="Q26" s="63"/>
      <c r="R26" s="63" t="s">
        <v>27</v>
      </c>
      <c r="S26" s="63"/>
      <c r="T26" s="72" t="s">
        <v>59</v>
      </c>
      <c r="X26" s="38"/>
      <c r="Y26" s="38"/>
      <c r="Z26" s="38"/>
    </row>
    <row r="27" spans="1:27" x14ac:dyDescent="0.25">
      <c r="A27" s="63"/>
      <c r="B27" s="62"/>
      <c r="C27" s="63"/>
      <c r="D27" s="63"/>
      <c r="E27" s="64"/>
      <c r="F27" s="9" t="s">
        <v>16</v>
      </c>
      <c r="G27" s="9" t="s">
        <v>17</v>
      </c>
      <c r="H27" s="63"/>
      <c r="I27" s="33" t="s">
        <v>16</v>
      </c>
      <c r="J27" s="9" t="s">
        <v>17</v>
      </c>
      <c r="K27" s="63"/>
      <c r="L27" s="33" t="s">
        <v>16</v>
      </c>
      <c r="M27" s="9" t="s">
        <v>17</v>
      </c>
      <c r="N27" s="63"/>
      <c r="O27" s="9" t="s">
        <v>16</v>
      </c>
      <c r="P27" s="9" t="s">
        <v>17</v>
      </c>
      <c r="Q27" s="63"/>
      <c r="R27" s="33" t="s">
        <v>16</v>
      </c>
      <c r="S27" s="9" t="s">
        <v>17</v>
      </c>
      <c r="T27" s="73"/>
    </row>
    <row r="28" spans="1:27" x14ac:dyDescent="0.25">
      <c r="A28" s="9">
        <v>1</v>
      </c>
      <c r="B28" s="9">
        <v>2</v>
      </c>
      <c r="C28" s="9">
        <v>3</v>
      </c>
      <c r="D28" s="9">
        <v>4</v>
      </c>
      <c r="E28" s="33">
        <v>5</v>
      </c>
      <c r="F28" s="9">
        <v>6</v>
      </c>
      <c r="G28" s="9">
        <v>7</v>
      </c>
      <c r="H28" s="9">
        <v>8</v>
      </c>
      <c r="I28" s="33">
        <v>9</v>
      </c>
      <c r="J28" s="9">
        <v>10</v>
      </c>
      <c r="K28" s="9">
        <v>11</v>
      </c>
      <c r="L28" s="33">
        <v>12</v>
      </c>
      <c r="M28" s="9">
        <v>13</v>
      </c>
      <c r="N28" s="9">
        <v>14</v>
      </c>
      <c r="O28" s="9">
        <v>15</v>
      </c>
      <c r="P28" s="9">
        <v>16</v>
      </c>
      <c r="Q28" s="9">
        <v>17</v>
      </c>
      <c r="R28" s="33">
        <v>18</v>
      </c>
      <c r="S28" s="9">
        <v>19</v>
      </c>
      <c r="T28" s="9">
        <v>20</v>
      </c>
      <c r="Z28" s="39"/>
      <c r="AA28" s="39"/>
    </row>
    <row r="29" spans="1:27" x14ac:dyDescent="0.25">
      <c r="A29" s="12"/>
      <c r="B29" s="13"/>
      <c r="C29" s="17" t="s">
        <v>18</v>
      </c>
      <c r="D29" s="42">
        <f>SUM(D30:D84)</f>
        <v>49337</v>
      </c>
      <c r="E29" s="43">
        <f>SUM(E30:E84)</f>
        <v>49337</v>
      </c>
      <c r="F29" s="16">
        <f>SUM(F30:F84)</f>
        <v>1112</v>
      </c>
      <c r="G29" s="45">
        <f>SUM(G30:G84)</f>
        <v>56556.320000000007</v>
      </c>
      <c r="H29" s="41">
        <f>F29/E29*100</f>
        <v>2.2538865354602025</v>
      </c>
      <c r="I29" s="42">
        <f>SUM(I30:I84)</f>
        <v>4774</v>
      </c>
      <c r="J29" s="45">
        <f>SUM(J30:J84)</f>
        <v>242805.64000000004</v>
      </c>
      <c r="K29" s="24">
        <f>I29/E29*100</f>
        <v>9.6763078419847179</v>
      </c>
      <c r="L29" s="34">
        <f>SUM(L30:L84)</f>
        <v>7181</v>
      </c>
      <c r="M29" s="45">
        <f>SUM(M30:M84)</f>
        <v>365225.66</v>
      </c>
      <c r="N29" s="24">
        <f>L29/E29*100</f>
        <v>14.554999290593267</v>
      </c>
      <c r="O29" s="42">
        <f>SUM(O30:O84)</f>
        <v>8658</v>
      </c>
      <c r="P29" s="45">
        <f>SUM(P30:P84)</f>
        <v>153506.34000000008</v>
      </c>
      <c r="Q29" s="24">
        <f>(O29/(I29+L29)*100)</f>
        <v>72.421580928481816</v>
      </c>
      <c r="R29" s="42">
        <f>SUM(R30:R84)</f>
        <v>1604</v>
      </c>
      <c r="S29" s="45">
        <f>SUM(S30:S84)</f>
        <v>188261.48</v>
      </c>
      <c r="T29" s="24">
        <f>(R29/L29*100)</f>
        <v>22.336721905027154</v>
      </c>
      <c r="U29" s="38"/>
      <c r="V29" s="38"/>
      <c r="X29" s="38"/>
      <c r="Y29" s="38"/>
      <c r="Z29" s="39"/>
      <c r="AA29" s="39"/>
    </row>
    <row r="30" spans="1:27" x14ac:dyDescent="0.25">
      <c r="A30" s="9">
        <v>1</v>
      </c>
      <c r="B30" s="47">
        <v>424</v>
      </c>
      <c r="C30" s="48" t="s">
        <v>36</v>
      </c>
      <c r="D30" s="44"/>
      <c r="E30" s="44"/>
      <c r="F30" s="9"/>
      <c r="G30" s="46"/>
      <c r="H30" s="40"/>
      <c r="I30" s="33"/>
      <c r="J30" s="46"/>
      <c r="K30" s="26"/>
      <c r="L30" s="33"/>
      <c r="M30" s="46"/>
      <c r="N30" s="26"/>
      <c r="O30" s="25"/>
      <c r="P30" s="46"/>
      <c r="Q30" s="26"/>
      <c r="R30" s="33">
        <v>306</v>
      </c>
      <c r="S30" s="46">
        <v>35915.22</v>
      </c>
      <c r="T30" s="26"/>
      <c r="U30" s="38"/>
      <c r="V30" s="38"/>
      <c r="W30" s="52"/>
      <c r="X30" s="38"/>
      <c r="Z30" s="39"/>
      <c r="AA30" s="39"/>
    </row>
    <row r="31" spans="1:27" x14ac:dyDescent="0.25">
      <c r="A31" s="9">
        <v>2</v>
      </c>
      <c r="B31" s="47">
        <v>422</v>
      </c>
      <c r="C31" s="48" t="s">
        <v>37</v>
      </c>
      <c r="D31" s="44"/>
      <c r="E31" s="44"/>
      <c r="F31" s="9"/>
      <c r="G31" s="46"/>
      <c r="H31" s="40"/>
      <c r="I31" s="33"/>
      <c r="J31" s="46"/>
      <c r="K31" s="26"/>
      <c r="L31" s="33"/>
      <c r="M31" s="46"/>
      <c r="N31" s="26"/>
      <c r="O31" s="25"/>
      <c r="P31" s="46"/>
      <c r="Q31" s="26"/>
      <c r="R31" s="33"/>
      <c r="S31" s="46"/>
      <c r="T31" s="26"/>
      <c r="U31" s="38"/>
      <c r="V31" s="38"/>
      <c r="W31" s="52"/>
      <c r="X31" s="38"/>
      <c r="Z31" s="39"/>
      <c r="AA31" s="39"/>
    </row>
    <row r="32" spans="1:27" x14ac:dyDescent="0.25">
      <c r="A32" s="9">
        <v>3</v>
      </c>
      <c r="B32" s="47">
        <v>419</v>
      </c>
      <c r="C32" s="48" t="s">
        <v>62</v>
      </c>
      <c r="D32" s="44"/>
      <c r="E32" s="44"/>
      <c r="F32" s="9"/>
      <c r="G32" s="46"/>
      <c r="H32" s="40"/>
      <c r="I32" s="33"/>
      <c r="J32" s="46"/>
      <c r="K32" s="26"/>
      <c r="L32" s="33"/>
      <c r="M32" s="46"/>
      <c r="N32" s="26"/>
      <c r="O32" s="25"/>
      <c r="P32" s="46"/>
      <c r="Q32" s="26"/>
      <c r="R32" s="33">
        <v>109</v>
      </c>
      <c r="S32" s="46">
        <v>12793.33</v>
      </c>
      <c r="T32" s="26"/>
      <c r="U32" s="38"/>
      <c r="V32" s="38"/>
      <c r="W32" s="52"/>
      <c r="X32" s="38"/>
      <c r="Z32" s="39"/>
      <c r="AA32" s="39"/>
    </row>
    <row r="33" spans="1:27" x14ac:dyDescent="0.25">
      <c r="A33" s="9">
        <v>4</v>
      </c>
      <c r="B33" s="47">
        <v>423</v>
      </c>
      <c r="C33" s="48" t="s">
        <v>64</v>
      </c>
      <c r="D33" s="44"/>
      <c r="E33" s="44"/>
      <c r="F33" s="9"/>
      <c r="G33" s="46"/>
      <c r="H33" s="40"/>
      <c r="I33" s="33"/>
      <c r="J33" s="46"/>
      <c r="K33" s="26"/>
      <c r="L33" s="33"/>
      <c r="M33" s="46"/>
      <c r="N33" s="26"/>
      <c r="O33" s="25"/>
      <c r="P33" s="46"/>
      <c r="Q33" s="26"/>
      <c r="R33" s="33">
        <v>359</v>
      </c>
      <c r="S33" s="46">
        <v>42135.83</v>
      </c>
      <c r="T33" s="26"/>
      <c r="U33" s="38"/>
      <c r="V33" s="38"/>
      <c r="W33" s="52"/>
      <c r="X33" s="38"/>
      <c r="Z33" s="39"/>
      <c r="AA33" s="39"/>
    </row>
    <row r="34" spans="1:27" x14ac:dyDescent="0.25">
      <c r="A34" s="9">
        <v>5</v>
      </c>
      <c r="B34" s="47">
        <v>420</v>
      </c>
      <c r="C34" s="48" t="s">
        <v>38</v>
      </c>
      <c r="D34" s="44"/>
      <c r="E34" s="44"/>
      <c r="F34" s="9"/>
      <c r="G34" s="46"/>
      <c r="H34" s="40"/>
      <c r="I34" s="33"/>
      <c r="J34" s="46"/>
      <c r="K34" s="26"/>
      <c r="L34" s="33"/>
      <c r="M34" s="46"/>
      <c r="N34" s="26"/>
      <c r="O34" s="25"/>
      <c r="P34" s="46"/>
      <c r="Q34" s="26"/>
      <c r="R34" s="33">
        <v>144</v>
      </c>
      <c r="S34" s="46">
        <v>16901.28</v>
      </c>
      <c r="T34" s="26"/>
      <c r="U34" s="38"/>
      <c r="V34" s="38"/>
      <c r="W34" s="52"/>
      <c r="X34" s="38"/>
      <c r="Z34" s="39"/>
      <c r="AA34" s="39"/>
    </row>
    <row r="35" spans="1:27" x14ac:dyDescent="0.25">
      <c r="A35" s="9">
        <v>6</v>
      </c>
      <c r="B35" s="47">
        <v>339</v>
      </c>
      <c r="C35" s="48" t="s">
        <v>39</v>
      </c>
      <c r="D35" s="44"/>
      <c r="E35" s="44"/>
      <c r="F35" s="9"/>
      <c r="G35" s="46"/>
      <c r="H35" s="40"/>
      <c r="I35" s="33"/>
      <c r="J35" s="46"/>
      <c r="K35" s="26"/>
      <c r="L35" s="33"/>
      <c r="M35" s="46"/>
      <c r="N35" s="26"/>
      <c r="O35" s="25"/>
      <c r="P35" s="46"/>
      <c r="Q35" s="26"/>
      <c r="R35" s="33"/>
      <c r="S35" s="46"/>
      <c r="T35" s="26"/>
      <c r="U35" s="38"/>
      <c r="V35" s="38"/>
      <c r="W35" s="52"/>
      <c r="X35" s="38"/>
      <c r="Z35" s="39"/>
      <c r="AA35" s="39"/>
    </row>
    <row r="36" spans="1:27" x14ac:dyDescent="0.25">
      <c r="A36" s="9">
        <v>7</v>
      </c>
      <c r="B36" s="47">
        <v>469</v>
      </c>
      <c r="C36" s="48" t="s">
        <v>65</v>
      </c>
      <c r="D36" s="44"/>
      <c r="E36" s="44"/>
      <c r="F36" s="9"/>
      <c r="G36" s="46"/>
      <c r="H36" s="14"/>
      <c r="I36" s="33"/>
      <c r="J36" s="46"/>
      <c r="K36" s="26"/>
      <c r="L36" s="33"/>
      <c r="M36" s="46"/>
      <c r="N36" s="26"/>
      <c r="O36" s="25"/>
      <c r="P36" s="46"/>
      <c r="Q36" s="26"/>
      <c r="R36" s="33"/>
      <c r="S36" s="46"/>
      <c r="T36" s="26"/>
      <c r="U36" s="38"/>
      <c r="V36" s="38"/>
      <c r="W36" s="52"/>
      <c r="X36" s="38"/>
      <c r="Z36" s="39"/>
      <c r="AA36" s="39"/>
    </row>
    <row r="37" spans="1:27" x14ac:dyDescent="0.25">
      <c r="A37" s="9">
        <v>8</v>
      </c>
      <c r="B37" s="49">
        <v>377</v>
      </c>
      <c r="C37" s="48" t="s">
        <v>40</v>
      </c>
      <c r="D37" s="44"/>
      <c r="E37" s="44"/>
      <c r="F37" s="9"/>
      <c r="G37" s="46"/>
      <c r="H37" s="40"/>
      <c r="I37" s="33"/>
      <c r="J37" s="46"/>
      <c r="K37" s="26"/>
      <c r="L37" s="33"/>
      <c r="M37" s="46"/>
      <c r="N37" s="26"/>
      <c r="O37" s="33"/>
      <c r="P37" s="46"/>
      <c r="Q37" s="26"/>
      <c r="R37" s="33">
        <v>70</v>
      </c>
      <c r="S37" s="46">
        <v>8215.9</v>
      </c>
      <c r="T37" s="26"/>
      <c r="U37" s="38"/>
      <c r="V37" s="38"/>
      <c r="W37" s="52"/>
      <c r="X37" s="38"/>
      <c r="Z37" s="39"/>
      <c r="AA37" s="39"/>
    </row>
    <row r="38" spans="1:27" x14ac:dyDescent="0.25">
      <c r="A38" s="9">
        <v>9</v>
      </c>
      <c r="B38" s="47">
        <v>10450</v>
      </c>
      <c r="C38" s="48" t="s">
        <v>56</v>
      </c>
      <c r="D38" s="44"/>
      <c r="E38" s="44"/>
      <c r="F38" s="9"/>
      <c r="G38" s="46"/>
      <c r="H38" s="14"/>
      <c r="I38" s="33"/>
      <c r="J38" s="46"/>
      <c r="K38" s="26"/>
      <c r="L38" s="33"/>
      <c r="M38" s="46"/>
      <c r="N38" s="26"/>
      <c r="O38" s="33"/>
      <c r="P38" s="46"/>
      <c r="Q38" s="26"/>
      <c r="R38" s="33"/>
      <c r="S38" s="46"/>
      <c r="T38" s="26"/>
      <c r="U38" s="38"/>
      <c r="V38" s="38"/>
      <c r="W38" s="52"/>
      <c r="X38" s="38"/>
      <c r="Z38" s="39"/>
      <c r="AA38" s="39"/>
    </row>
    <row r="39" spans="1:27" x14ac:dyDescent="0.25">
      <c r="A39" s="9">
        <v>10</v>
      </c>
      <c r="B39" s="47">
        <v>7543</v>
      </c>
      <c r="C39" s="48" t="s">
        <v>41</v>
      </c>
      <c r="D39" s="44"/>
      <c r="E39" s="44"/>
      <c r="F39" s="9"/>
      <c r="G39" s="46"/>
      <c r="H39" s="40"/>
      <c r="I39" s="33"/>
      <c r="J39" s="46"/>
      <c r="K39" s="26"/>
      <c r="L39" s="33"/>
      <c r="M39" s="46"/>
      <c r="N39" s="26"/>
      <c r="O39" s="33"/>
      <c r="P39" s="46"/>
      <c r="Q39" s="26"/>
      <c r="R39" s="33"/>
      <c r="S39" s="46"/>
      <c r="T39" s="26"/>
      <c r="U39" s="38"/>
      <c r="V39" s="38"/>
      <c r="W39" s="52"/>
      <c r="X39" s="38"/>
      <c r="Z39" s="39"/>
      <c r="AA39" s="39"/>
    </row>
    <row r="40" spans="1:27" x14ac:dyDescent="0.25">
      <c r="A40" s="9">
        <v>11</v>
      </c>
      <c r="B40" s="47">
        <v>7619</v>
      </c>
      <c r="C40" s="48" t="s">
        <v>42</v>
      </c>
      <c r="D40" s="44"/>
      <c r="E40" s="44"/>
      <c r="F40" s="9"/>
      <c r="G40" s="46"/>
      <c r="H40" s="40"/>
      <c r="I40" s="33"/>
      <c r="J40" s="46"/>
      <c r="K40" s="26"/>
      <c r="L40" s="33"/>
      <c r="M40" s="46"/>
      <c r="N40" s="26"/>
      <c r="O40" s="33"/>
      <c r="P40" s="46"/>
      <c r="Q40" s="26"/>
      <c r="R40" s="33"/>
      <c r="S40" s="46"/>
      <c r="T40" s="26"/>
      <c r="U40" s="38"/>
      <c r="V40" s="38"/>
      <c r="W40" s="52"/>
      <c r="X40" s="38"/>
      <c r="Z40" s="39"/>
      <c r="AA40" s="39"/>
    </row>
    <row r="41" spans="1:27" x14ac:dyDescent="0.25">
      <c r="A41" s="9">
        <v>12</v>
      </c>
      <c r="B41" s="47">
        <v>53854</v>
      </c>
      <c r="C41" s="48" t="s">
        <v>51</v>
      </c>
      <c r="D41" s="44"/>
      <c r="E41" s="44"/>
      <c r="F41" s="9"/>
      <c r="G41" s="46"/>
      <c r="H41" s="40"/>
      <c r="I41" s="33"/>
      <c r="J41" s="46"/>
      <c r="K41" s="26"/>
      <c r="L41" s="33"/>
      <c r="M41" s="46"/>
      <c r="N41" s="26"/>
      <c r="O41" s="33"/>
      <c r="P41" s="46"/>
      <c r="Q41" s="26"/>
      <c r="R41" s="33">
        <v>380</v>
      </c>
      <c r="S41" s="46">
        <v>44600.6</v>
      </c>
      <c r="T41" s="26"/>
      <c r="U41" s="38"/>
      <c r="V41" s="38"/>
      <c r="W41" s="52"/>
      <c r="X41" s="38"/>
      <c r="Z41" s="39"/>
      <c r="AA41" s="39"/>
    </row>
    <row r="42" spans="1:27" x14ac:dyDescent="0.25">
      <c r="A42" s="9">
        <v>13</v>
      </c>
      <c r="B42" s="47">
        <v>83</v>
      </c>
      <c r="C42" s="48" t="s">
        <v>66</v>
      </c>
      <c r="D42" s="44">
        <v>1124</v>
      </c>
      <c r="E42" s="44">
        <v>1124</v>
      </c>
      <c r="F42" s="9">
        <v>20</v>
      </c>
      <c r="G42" s="46">
        <v>1017.2</v>
      </c>
      <c r="H42" s="40">
        <f t="shared" ref="H42" si="0">F42/E42*100</f>
        <v>1.7793594306049825</v>
      </c>
      <c r="I42" s="33">
        <v>175</v>
      </c>
      <c r="J42" s="46">
        <v>8900.5</v>
      </c>
      <c r="K42" s="26">
        <f t="shared" ref="K42" si="1">I42/E42*100</f>
        <v>15.569395017793594</v>
      </c>
      <c r="L42" s="33">
        <v>224</v>
      </c>
      <c r="M42" s="46">
        <v>11392.64</v>
      </c>
      <c r="N42" s="26">
        <f>L42/E42*100</f>
        <v>19.9288256227758</v>
      </c>
      <c r="O42" s="51">
        <v>251</v>
      </c>
      <c r="P42" s="46">
        <v>4450.2299999999996</v>
      </c>
      <c r="Q42" s="26">
        <f>(O42/(I42+L42)*100)</f>
        <v>62.907268170426065</v>
      </c>
      <c r="R42" s="33"/>
      <c r="S42" s="46"/>
      <c r="T42" s="26"/>
      <c r="U42" s="38"/>
      <c r="V42" s="38"/>
      <c r="W42" s="52"/>
      <c r="X42" s="38"/>
      <c r="Z42" s="39"/>
      <c r="AA42" s="39"/>
    </row>
    <row r="43" spans="1:27" x14ac:dyDescent="0.25">
      <c r="A43" s="9">
        <v>14</v>
      </c>
      <c r="B43" s="47">
        <v>85</v>
      </c>
      <c r="C43" s="48" t="s">
        <v>67</v>
      </c>
      <c r="D43" s="44">
        <v>4180</v>
      </c>
      <c r="E43" s="44">
        <v>4180</v>
      </c>
      <c r="F43" s="9">
        <v>52</v>
      </c>
      <c r="G43" s="46">
        <v>2644.72</v>
      </c>
      <c r="H43" s="40">
        <f t="shared" ref="H43:H91" si="2">F43/E43*100</f>
        <v>1.2440191387559809</v>
      </c>
      <c r="I43" s="33">
        <v>441</v>
      </c>
      <c r="J43" s="46">
        <v>22429.26</v>
      </c>
      <c r="K43" s="26">
        <f t="shared" ref="K43:K92" si="3">I43/E43*100</f>
        <v>10.55023923444976</v>
      </c>
      <c r="L43" s="33">
        <v>952</v>
      </c>
      <c r="M43" s="46">
        <v>48418.720000000001</v>
      </c>
      <c r="N43" s="26">
        <f>L43/E43*100</f>
        <v>22.775119617224881</v>
      </c>
      <c r="O43" s="51">
        <v>792</v>
      </c>
      <c r="P43" s="46">
        <v>14042.16</v>
      </c>
      <c r="Q43" s="26">
        <f t="shared" ref="Q43:Q80" si="4">(O43/(I43+L43)*100)</f>
        <v>56.855707106963393</v>
      </c>
      <c r="R43" s="33"/>
      <c r="S43" s="46"/>
      <c r="T43" s="26"/>
      <c r="U43" s="38"/>
      <c r="V43" s="38"/>
      <c r="W43" s="52"/>
      <c r="X43" s="38"/>
      <c r="Z43" s="39"/>
      <c r="AA43" s="39"/>
    </row>
    <row r="44" spans="1:27" x14ac:dyDescent="0.25">
      <c r="A44" s="9">
        <v>15</v>
      </c>
      <c r="B44" s="47">
        <v>86</v>
      </c>
      <c r="C44" s="48" t="s">
        <v>68</v>
      </c>
      <c r="D44" s="44">
        <v>2947</v>
      </c>
      <c r="E44" s="44">
        <v>2947</v>
      </c>
      <c r="F44" s="9">
        <v>39</v>
      </c>
      <c r="G44" s="46">
        <v>1983.54</v>
      </c>
      <c r="H44" s="40">
        <f t="shared" si="2"/>
        <v>1.323379708177808</v>
      </c>
      <c r="I44" s="33">
        <v>312</v>
      </c>
      <c r="J44" s="46">
        <v>15868.32</v>
      </c>
      <c r="K44" s="26">
        <f t="shared" si="3"/>
        <v>10.587037665422464</v>
      </c>
      <c r="L44" s="33">
        <v>282</v>
      </c>
      <c r="M44" s="46">
        <v>14342.52</v>
      </c>
      <c r="N44" s="26">
        <f t="shared" ref="N44:N92" si="5">L44/E44*100</f>
        <v>9.5690532745164578</v>
      </c>
      <c r="O44" s="44">
        <v>441</v>
      </c>
      <c r="P44" s="46">
        <v>7818.93</v>
      </c>
      <c r="Q44" s="26">
        <f t="shared" si="4"/>
        <v>74.242424242424249</v>
      </c>
      <c r="R44" s="33"/>
      <c r="S44" s="46"/>
      <c r="T44" s="26"/>
      <c r="U44" s="38"/>
      <c r="V44" s="38"/>
      <c r="W44" s="52"/>
      <c r="X44" s="38"/>
      <c r="Z44" s="39"/>
      <c r="AA44" s="39"/>
    </row>
    <row r="45" spans="1:27" x14ac:dyDescent="0.25">
      <c r="A45" s="9">
        <v>16</v>
      </c>
      <c r="B45" s="47">
        <v>128</v>
      </c>
      <c r="C45" s="48" t="s">
        <v>86</v>
      </c>
      <c r="D45" s="44">
        <v>4798</v>
      </c>
      <c r="E45" s="44">
        <v>4798</v>
      </c>
      <c r="F45" s="9">
        <v>136</v>
      </c>
      <c r="G45" s="46">
        <v>6916.96</v>
      </c>
      <c r="H45" s="40">
        <f t="shared" si="2"/>
        <v>2.8345143809920801</v>
      </c>
      <c r="I45" s="33">
        <v>317</v>
      </c>
      <c r="J45" s="46">
        <v>16122.62</v>
      </c>
      <c r="K45" s="26">
        <f t="shared" si="3"/>
        <v>6.6069195498124218</v>
      </c>
      <c r="L45" s="33">
        <v>444</v>
      </c>
      <c r="M45" s="46">
        <v>22581.84</v>
      </c>
      <c r="N45" s="26">
        <f t="shared" si="5"/>
        <v>9.2538557732388487</v>
      </c>
      <c r="O45" s="44">
        <v>553</v>
      </c>
      <c r="P45" s="46">
        <v>9804.69</v>
      </c>
      <c r="Q45" s="26">
        <f t="shared" si="4"/>
        <v>72.667542706964511</v>
      </c>
      <c r="R45" s="33"/>
      <c r="S45" s="46"/>
      <c r="T45" s="26"/>
      <c r="U45" s="38"/>
      <c r="V45" s="38"/>
      <c r="W45" s="52"/>
      <c r="X45" s="38"/>
      <c r="Z45" s="39"/>
      <c r="AA45" s="39"/>
    </row>
    <row r="46" spans="1:27" x14ac:dyDescent="0.25">
      <c r="A46" s="9">
        <v>17</v>
      </c>
      <c r="B46" s="47">
        <v>130</v>
      </c>
      <c r="C46" s="48" t="s">
        <v>69</v>
      </c>
      <c r="D46" s="44">
        <v>4539</v>
      </c>
      <c r="E46" s="44">
        <v>4539</v>
      </c>
      <c r="F46" s="9">
        <v>27</v>
      </c>
      <c r="G46" s="46">
        <v>1373.22</v>
      </c>
      <c r="H46" s="40">
        <f t="shared" si="2"/>
        <v>0.59484467944481167</v>
      </c>
      <c r="I46" s="33">
        <v>229</v>
      </c>
      <c r="J46" s="46">
        <v>11646.94</v>
      </c>
      <c r="K46" s="26">
        <f t="shared" si="3"/>
        <v>5.0451641330689583</v>
      </c>
      <c r="L46" s="33">
        <v>376</v>
      </c>
      <c r="M46" s="46">
        <v>19123.36</v>
      </c>
      <c r="N46" s="26">
        <f t="shared" si="5"/>
        <v>8.2837629433795996</v>
      </c>
      <c r="O46" s="44">
        <v>341</v>
      </c>
      <c r="P46" s="46">
        <v>6045.93</v>
      </c>
      <c r="Q46" s="26">
        <f t="shared" si="4"/>
        <v>56.36363636363636</v>
      </c>
      <c r="R46" s="33"/>
      <c r="S46" s="46"/>
      <c r="T46" s="26"/>
      <c r="U46" s="38"/>
      <c r="V46" s="38"/>
      <c r="W46" s="52"/>
      <c r="X46" s="38"/>
      <c r="Z46" s="39"/>
      <c r="AA46" s="39"/>
    </row>
    <row r="47" spans="1:27" x14ac:dyDescent="0.25">
      <c r="A47" s="9">
        <v>18</v>
      </c>
      <c r="B47" s="47">
        <v>131</v>
      </c>
      <c r="C47" s="48" t="s">
        <v>70</v>
      </c>
      <c r="D47" s="44">
        <v>2156</v>
      </c>
      <c r="E47" s="44">
        <v>2156</v>
      </c>
      <c r="F47" s="9">
        <v>49</v>
      </c>
      <c r="G47" s="46">
        <v>2492.14</v>
      </c>
      <c r="H47" s="40">
        <f t="shared" si="2"/>
        <v>2.2727272727272729</v>
      </c>
      <c r="I47" s="33">
        <v>207</v>
      </c>
      <c r="J47" s="46">
        <v>10528.02</v>
      </c>
      <c r="K47" s="26">
        <f t="shared" si="3"/>
        <v>9.6011131725417442</v>
      </c>
      <c r="L47" s="33">
        <v>319</v>
      </c>
      <c r="M47" s="46">
        <v>16224.34</v>
      </c>
      <c r="N47" s="26">
        <f t="shared" si="5"/>
        <v>14.795918367346939</v>
      </c>
      <c r="O47" s="44">
        <v>607</v>
      </c>
      <c r="P47" s="46">
        <v>10762.11</v>
      </c>
      <c r="Q47" s="26">
        <f t="shared" si="4"/>
        <v>115.39923954372624</v>
      </c>
      <c r="R47" s="33"/>
      <c r="S47" s="46"/>
      <c r="T47" s="26"/>
      <c r="U47" s="38"/>
      <c r="V47" s="38"/>
      <c r="W47" s="52"/>
      <c r="X47" s="38"/>
      <c r="Z47" s="39"/>
      <c r="AA47" s="39"/>
    </row>
    <row r="48" spans="1:27" x14ac:dyDescent="0.25">
      <c r="A48" s="9">
        <v>19</v>
      </c>
      <c r="B48" s="47">
        <v>132</v>
      </c>
      <c r="C48" s="48" t="s">
        <v>71</v>
      </c>
      <c r="D48" s="44">
        <v>2586</v>
      </c>
      <c r="E48" s="44">
        <v>2586</v>
      </c>
      <c r="F48" s="9">
        <v>51</v>
      </c>
      <c r="G48" s="46">
        <v>2593.86</v>
      </c>
      <c r="H48" s="40">
        <f t="shared" si="2"/>
        <v>1.9721577726218096</v>
      </c>
      <c r="I48" s="33">
        <v>277</v>
      </c>
      <c r="J48" s="46">
        <v>14088.22</v>
      </c>
      <c r="K48" s="26">
        <f t="shared" si="3"/>
        <v>10.711523588553751</v>
      </c>
      <c r="L48" s="33">
        <v>507</v>
      </c>
      <c r="M48" s="46">
        <v>25786.02</v>
      </c>
      <c r="N48" s="26">
        <f t="shared" si="5"/>
        <v>19.605568445475637</v>
      </c>
      <c r="O48" s="44">
        <v>510</v>
      </c>
      <c r="P48" s="46">
        <v>9042.2999999999993</v>
      </c>
      <c r="Q48" s="26">
        <f t="shared" si="4"/>
        <v>65.051020408163268</v>
      </c>
      <c r="R48" s="33"/>
      <c r="S48" s="46"/>
      <c r="T48" s="26"/>
      <c r="U48" s="38"/>
      <c r="V48" s="38"/>
      <c r="W48" s="52"/>
      <c r="X48" s="38"/>
      <c r="Z48" s="39"/>
      <c r="AA48" s="39"/>
    </row>
    <row r="49" spans="1:27" x14ac:dyDescent="0.25">
      <c r="A49" s="9">
        <v>20</v>
      </c>
      <c r="B49" s="47">
        <v>133</v>
      </c>
      <c r="C49" s="48" t="s">
        <v>95</v>
      </c>
      <c r="D49" s="44">
        <v>721</v>
      </c>
      <c r="E49" s="44">
        <v>721</v>
      </c>
      <c r="F49" s="9">
        <v>30</v>
      </c>
      <c r="G49" s="46">
        <v>1525.8</v>
      </c>
      <c r="H49" s="40">
        <f t="shared" si="2"/>
        <v>4.160887656033287</v>
      </c>
      <c r="I49" s="33">
        <v>132</v>
      </c>
      <c r="J49" s="46">
        <v>6713.52</v>
      </c>
      <c r="K49" s="26">
        <f t="shared" si="3"/>
        <v>18.307905686546462</v>
      </c>
      <c r="L49" s="33">
        <v>211</v>
      </c>
      <c r="M49" s="46">
        <v>10731.46</v>
      </c>
      <c r="N49" s="26">
        <f t="shared" si="5"/>
        <v>29.264909847434119</v>
      </c>
      <c r="O49" s="44">
        <v>230</v>
      </c>
      <c r="P49" s="46">
        <v>4077.9</v>
      </c>
      <c r="Q49" s="26">
        <f t="shared" si="4"/>
        <v>67.055393586005835</v>
      </c>
      <c r="R49" s="33"/>
      <c r="S49" s="46"/>
      <c r="T49" s="26"/>
      <c r="U49" s="38"/>
      <c r="V49" s="38"/>
      <c r="W49" s="52"/>
      <c r="X49" s="38"/>
      <c r="Z49" s="39"/>
      <c r="AA49" s="39"/>
    </row>
    <row r="50" spans="1:27" x14ac:dyDescent="0.25">
      <c r="A50" s="9">
        <v>21</v>
      </c>
      <c r="B50" s="47">
        <v>134</v>
      </c>
      <c r="C50" s="48" t="s">
        <v>72</v>
      </c>
      <c r="D50" s="44">
        <v>2014</v>
      </c>
      <c r="E50" s="44">
        <v>2014</v>
      </c>
      <c r="F50" s="9">
        <v>65</v>
      </c>
      <c r="G50" s="46">
        <v>3305.9</v>
      </c>
      <c r="H50" s="40">
        <f t="shared" si="2"/>
        <v>3.2274081429990069</v>
      </c>
      <c r="I50" s="33">
        <v>198</v>
      </c>
      <c r="J50" s="46">
        <v>10070.280000000001</v>
      </c>
      <c r="K50" s="26">
        <f t="shared" si="3"/>
        <v>9.8311817279046672</v>
      </c>
      <c r="L50" s="33">
        <v>211</v>
      </c>
      <c r="M50" s="46">
        <v>10731.46</v>
      </c>
      <c r="N50" s="26">
        <f t="shared" si="5"/>
        <v>10.476663356504469</v>
      </c>
      <c r="O50" s="44">
        <v>243</v>
      </c>
      <c r="P50" s="46">
        <v>4308.3900000000003</v>
      </c>
      <c r="Q50" s="26">
        <f t="shared" si="4"/>
        <v>59.413202933985332</v>
      </c>
      <c r="R50" s="33"/>
      <c r="S50" s="46"/>
      <c r="T50" s="26"/>
      <c r="U50" s="38"/>
      <c r="V50" s="38"/>
      <c r="W50" s="52"/>
      <c r="X50" s="38"/>
      <c r="Z50" s="39"/>
      <c r="AA50" s="39"/>
    </row>
    <row r="51" spans="1:27" x14ac:dyDescent="0.25">
      <c r="A51" s="9">
        <v>22</v>
      </c>
      <c r="B51" s="47">
        <v>194</v>
      </c>
      <c r="C51" s="48" t="s">
        <v>73</v>
      </c>
      <c r="D51" s="44">
        <v>855</v>
      </c>
      <c r="E51" s="44">
        <v>855</v>
      </c>
      <c r="F51" s="9">
        <v>23</v>
      </c>
      <c r="G51" s="46">
        <v>1169.78</v>
      </c>
      <c r="H51" s="40">
        <f t="shared" si="2"/>
        <v>2.6900584795321638</v>
      </c>
      <c r="I51" s="33">
        <v>59</v>
      </c>
      <c r="J51" s="46">
        <v>3000.74</v>
      </c>
      <c r="K51" s="26">
        <f t="shared" si="3"/>
        <v>6.9005847953216373</v>
      </c>
      <c r="L51" s="33">
        <v>193</v>
      </c>
      <c r="M51" s="46">
        <v>9815.98</v>
      </c>
      <c r="N51" s="26">
        <f t="shared" si="5"/>
        <v>22.573099415204677</v>
      </c>
      <c r="O51" s="44">
        <v>52</v>
      </c>
      <c r="P51" s="46">
        <v>921.96</v>
      </c>
      <c r="Q51" s="26">
        <f t="shared" si="4"/>
        <v>20.634920634920633</v>
      </c>
      <c r="R51" s="33"/>
      <c r="S51" s="46"/>
      <c r="T51" s="26"/>
      <c r="U51" s="38"/>
      <c r="V51" s="38"/>
      <c r="W51" s="52"/>
      <c r="X51" s="38"/>
      <c r="Z51" s="39"/>
      <c r="AA51" s="39"/>
    </row>
    <row r="52" spans="1:27" x14ac:dyDescent="0.25">
      <c r="A52" s="9">
        <v>23</v>
      </c>
      <c r="B52" s="47">
        <v>287</v>
      </c>
      <c r="C52" s="48" t="s">
        <v>63</v>
      </c>
      <c r="D52" s="44">
        <v>3879</v>
      </c>
      <c r="E52" s="44">
        <v>3879</v>
      </c>
      <c r="F52" s="9">
        <v>32</v>
      </c>
      <c r="G52" s="46">
        <v>1627.52</v>
      </c>
      <c r="H52" s="40">
        <f t="shared" si="2"/>
        <v>0.82495488527971128</v>
      </c>
      <c r="I52" s="33">
        <v>167</v>
      </c>
      <c r="J52" s="46">
        <v>8493.6200000000008</v>
      </c>
      <c r="K52" s="26">
        <f t="shared" si="3"/>
        <v>4.3052333075534932</v>
      </c>
      <c r="L52" s="33">
        <v>133</v>
      </c>
      <c r="M52" s="46">
        <v>6764.38</v>
      </c>
      <c r="N52" s="26">
        <f t="shared" si="5"/>
        <v>3.4287187419438001</v>
      </c>
      <c r="O52" s="44">
        <v>352</v>
      </c>
      <c r="P52" s="46">
        <v>6240.96</v>
      </c>
      <c r="Q52" s="26">
        <f t="shared" si="4"/>
        <v>117.33333333333333</v>
      </c>
      <c r="R52" s="33">
        <v>61</v>
      </c>
      <c r="S52" s="46">
        <v>7159.57</v>
      </c>
      <c r="T52" s="26"/>
      <c r="U52" s="38"/>
      <c r="V52" s="38"/>
      <c r="W52" s="52"/>
      <c r="X52" s="38"/>
      <c r="Z52" s="39"/>
      <c r="AA52" s="39"/>
    </row>
    <row r="53" spans="1:27" x14ac:dyDescent="0.25">
      <c r="A53" s="9">
        <v>24</v>
      </c>
      <c r="B53" s="47">
        <v>468</v>
      </c>
      <c r="C53" s="48" t="s">
        <v>74</v>
      </c>
      <c r="D53" s="44">
        <v>1890</v>
      </c>
      <c r="E53" s="44">
        <v>1890</v>
      </c>
      <c r="F53" s="9">
        <v>140</v>
      </c>
      <c r="G53" s="46">
        <v>7120.4</v>
      </c>
      <c r="H53" s="40">
        <f t="shared" si="2"/>
        <v>7.4074074074074066</v>
      </c>
      <c r="I53" s="33">
        <v>218</v>
      </c>
      <c r="J53" s="46">
        <v>11087.48</v>
      </c>
      <c r="K53" s="26">
        <f t="shared" si="3"/>
        <v>11.534391534391535</v>
      </c>
      <c r="L53" s="33">
        <v>260</v>
      </c>
      <c r="M53" s="46">
        <v>13223.6</v>
      </c>
      <c r="N53" s="26">
        <f t="shared" si="5"/>
        <v>13.756613756613756</v>
      </c>
      <c r="O53" s="44">
        <v>154</v>
      </c>
      <c r="P53" s="46">
        <v>2730.42</v>
      </c>
      <c r="Q53" s="26">
        <f t="shared" si="4"/>
        <v>32.21757322175732</v>
      </c>
      <c r="R53" s="33"/>
      <c r="S53" s="46"/>
      <c r="T53" s="26"/>
      <c r="U53" s="38"/>
      <c r="V53" s="38"/>
      <c r="W53" s="52"/>
      <c r="X53" s="38"/>
      <c r="Z53" s="39"/>
      <c r="AA53" s="39"/>
    </row>
    <row r="54" spans="1:27" x14ac:dyDescent="0.25">
      <c r="A54" s="9">
        <v>25</v>
      </c>
      <c r="B54" s="47">
        <v>12694</v>
      </c>
      <c r="C54" s="48" t="s">
        <v>75</v>
      </c>
      <c r="D54" s="44">
        <v>224</v>
      </c>
      <c r="E54" s="44">
        <v>224</v>
      </c>
      <c r="F54" s="9">
        <v>3</v>
      </c>
      <c r="G54" s="46">
        <v>152.58000000000001</v>
      </c>
      <c r="H54" s="40">
        <f t="shared" si="2"/>
        <v>1.3392857142857142</v>
      </c>
      <c r="I54" s="33">
        <v>6</v>
      </c>
      <c r="J54" s="46">
        <v>305.16000000000003</v>
      </c>
      <c r="K54" s="26">
        <f t="shared" si="3"/>
        <v>2.6785714285714284</v>
      </c>
      <c r="L54" s="33">
        <v>3</v>
      </c>
      <c r="M54" s="46">
        <v>152.58000000000001</v>
      </c>
      <c r="N54" s="26">
        <f t="shared" si="5"/>
        <v>1.3392857142857142</v>
      </c>
      <c r="O54" s="44">
        <v>2</v>
      </c>
      <c r="P54" s="46">
        <v>35.46</v>
      </c>
      <c r="Q54" s="26">
        <f t="shared" si="4"/>
        <v>22.222222222222221</v>
      </c>
      <c r="R54" s="33"/>
      <c r="S54" s="46"/>
      <c r="T54" s="26"/>
      <c r="U54" s="38"/>
      <c r="V54" s="38"/>
      <c r="W54" s="52"/>
      <c r="X54" s="38"/>
      <c r="Z54" s="39"/>
      <c r="AA54" s="39"/>
    </row>
    <row r="55" spans="1:27" x14ac:dyDescent="0.25">
      <c r="A55" s="9">
        <v>26</v>
      </c>
      <c r="B55" s="47">
        <v>647</v>
      </c>
      <c r="C55" s="48" t="s">
        <v>87</v>
      </c>
      <c r="D55" s="44">
        <v>2562</v>
      </c>
      <c r="E55" s="44">
        <v>2562</v>
      </c>
      <c r="F55" s="9">
        <v>14</v>
      </c>
      <c r="G55" s="46">
        <v>712.04</v>
      </c>
      <c r="H55" s="40">
        <f t="shared" si="2"/>
        <v>0.54644808743169404</v>
      </c>
      <c r="I55" s="33">
        <v>176</v>
      </c>
      <c r="J55" s="46">
        <v>8951.36</v>
      </c>
      <c r="K55" s="26">
        <f t="shared" si="3"/>
        <v>6.8696330991412964</v>
      </c>
      <c r="L55" s="33">
        <v>175</v>
      </c>
      <c r="M55" s="46">
        <v>8900.5</v>
      </c>
      <c r="N55" s="26">
        <f t="shared" si="5"/>
        <v>6.8306010928961758</v>
      </c>
      <c r="O55" s="44">
        <v>463</v>
      </c>
      <c r="P55" s="46">
        <v>8208.99</v>
      </c>
      <c r="Q55" s="26">
        <f t="shared" si="4"/>
        <v>131.90883190883193</v>
      </c>
      <c r="R55" s="33"/>
      <c r="S55" s="46"/>
      <c r="T55" s="26"/>
      <c r="U55" s="38"/>
      <c r="V55" s="38"/>
      <c r="W55" s="52"/>
      <c r="X55" s="38"/>
      <c r="Z55" s="39"/>
      <c r="AA55" s="39"/>
    </row>
    <row r="56" spans="1:27" x14ac:dyDescent="0.25">
      <c r="A56" s="9">
        <v>27</v>
      </c>
      <c r="B56" s="47">
        <v>4420</v>
      </c>
      <c r="C56" s="48" t="s">
        <v>88</v>
      </c>
      <c r="D56" s="44">
        <v>380</v>
      </c>
      <c r="E56" s="44">
        <v>380</v>
      </c>
      <c r="F56" s="9">
        <v>2</v>
      </c>
      <c r="G56" s="46">
        <v>101.72</v>
      </c>
      <c r="H56" s="40">
        <f t="shared" si="2"/>
        <v>0.52631578947368418</v>
      </c>
      <c r="I56" s="33">
        <v>27</v>
      </c>
      <c r="J56" s="46">
        <v>1373.22</v>
      </c>
      <c r="K56" s="26">
        <f t="shared" si="3"/>
        <v>7.1052631578947363</v>
      </c>
      <c r="L56" s="33">
        <v>52</v>
      </c>
      <c r="M56" s="46">
        <v>2644.72</v>
      </c>
      <c r="N56" s="26">
        <f t="shared" si="5"/>
        <v>13.684210526315791</v>
      </c>
      <c r="O56" s="44">
        <v>66</v>
      </c>
      <c r="P56" s="46">
        <v>1170.18</v>
      </c>
      <c r="Q56" s="26">
        <f t="shared" si="4"/>
        <v>83.544303797468359</v>
      </c>
      <c r="R56" s="33"/>
      <c r="S56" s="46"/>
      <c r="T56" s="26"/>
      <c r="U56" s="38"/>
      <c r="V56" s="38"/>
      <c r="W56" s="52"/>
      <c r="X56" s="38"/>
      <c r="Z56" s="39"/>
      <c r="AA56" s="39"/>
    </row>
    <row r="57" spans="1:27" x14ac:dyDescent="0.25">
      <c r="A57" s="9">
        <v>28</v>
      </c>
      <c r="B57" s="47">
        <v>14244</v>
      </c>
      <c r="C57" s="48" t="s">
        <v>89</v>
      </c>
      <c r="D57" s="44">
        <v>210</v>
      </c>
      <c r="E57" s="44">
        <v>210</v>
      </c>
      <c r="F57" s="9">
        <v>5</v>
      </c>
      <c r="G57" s="46">
        <v>254.3</v>
      </c>
      <c r="H57" s="40">
        <f t="shared" si="2"/>
        <v>2.3809523809523809</v>
      </c>
      <c r="I57" s="33">
        <v>66</v>
      </c>
      <c r="J57" s="46">
        <v>3356.76</v>
      </c>
      <c r="K57" s="26">
        <f t="shared" si="3"/>
        <v>31.428571428571427</v>
      </c>
      <c r="L57" s="33">
        <v>60</v>
      </c>
      <c r="M57" s="46">
        <v>3051.6</v>
      </c>
      <c r="N57" s="26">
        <f t="shared" si="5"/>
        <v>28.571428571428569</v>
      </c>
      <c r="O57" s="44">
        <v>89</v>
      </c>
      <c r="P57" s="46">
        <v>1577.97</v>
      </c>
      <c r="Q57" s="26">
        <f t="shared" si="4"/>
        <v>70.634920634920633</v>
      </c>
      <c r="R57" s="33"/>
      <c r="S57" s="46"/>
      <c r="T57" s="26"/>
      <c r="U57" s="38"/>
      <c r="V57" s="38"/>
      <c r="W57" s="52"/>
      <c r="X57" s="38"/>
      <c r="Z57" s="39"/>
      <c r="AA57" s="39"/>
    </row>
    <row r="58" spans="1:27" x14ac:dyDescent="0.25">
      <c r="A58" s="9">
        <v>29</v>
      </c>
      <c r="B58" s="47">
        <v>4451</v>
      </c>
      <c r="C58" s="48" t="s">
        <v>90</v>
      </c>
      <c r="D58" s="44">
        <v>485</v>
      </c>
      <c r="E58" s="44">
        <v>485</v>
      </c>
      <c r="F58" s="9">
        <v>32</v>
      </c>
      <c r="G58" s="46">
        <v>1627.52</v>
      </c>
      <c r="H58" s="40">
        <f t="shared" si="2"/>
        <v>6.5979381443298974</v>
      </c>
      <c r="I58" s="33">
        <v>38</v>
      </c>
      <c r="J58" s="46">
        <v>1932.68</v>
      </c>
      <c r="K58" s="26">
        <f t="shared" si="3"/>
        <v>7.8350515463917523</v>
      </c>
      <c r="L58" s="33">
        <v>37</v>
      </c>
      <c r="M58" s="46">
        <v>1881.82</v>
      </c>
      <c r="N58" s="26">
        <f t="shared" si="5"/>
        <v>7.6288659793814437</v>
      </c>
      <c r="O58" s="44">
        <v>57</v>
      </c>
      <c r="P58" s="46">
        <v>1010.61</v>
      </c>
      <c r="Q58" s="26">
        <f t="shared" si="4"/>
        <v>76</v>
      </c>
      <c r="R58" s="33"/>
      <c r="S58" s="46"/>
      <c r="T58" s="26"/>
      <c r="U58" s="38"/>
      <c r="V58" s="38"/>
      <c r="W58" s="52"/>
      <c r="X58" s="38"/>
      <c r="Z58" s="39"/>
      <c r="AA58" s="39"/>
    </row>
    <row r="59" spans="1:27" x14ac:dyDescent="0.25">
      <c r="A59" s="9">
        <v>30</v>
      </c>
      <c r="B59" s="47">
        <v>12698</v>
      </c>
      <c r="C59" s="48" t="s">
        <v>43</v>
      </c>
      <c r="D59" s="44">
        <v>308</v>
      </c>
      <c r="E59" s="44">
        <v>308</v>
      </c>
      <c r="F59" s="9">
        <v>1</v>
      </c>
      <c r="G59" s="46">
        <v>50.86</v>
      </c>
      <c r="H59" s="40">
        <f t="shared" si="2"/>
        <v>0.32467532467532467</v>
      </c>
      <c r="I59" s="33">
        <v>9</v>
      </c>
      <c r="J59" s="46">
        <v>457.74</v>
      </c>
      <c r="K59" s="26">
        <f t="shared" si="3"/>
        <v>2.9220779220779218</v>
      </c>
      <c r="L59" s="33">
        <v>9</v>
      </c>
      <c r="M59" s="46">
        <v>457.74</v>
      </c>
      <c r="N59" s="26">
        <f t="shared" si="5"/>
        <v>2.9220779220779218</v>
      </c>
      <c r="O59" s="44">
        <v>14</v>
      </c>
      <c r="P59" s="46">
        <v>248.22</v>
      </c>
      <c r="Q59" s="26">
        <f t="shared" si="4"/>
        <v>77.777777777777786</v>
      </c>
      <c r="R59" s="33"/>
      <c r="S59" s="46"/>
      <c r="T59" s="26"/>
      <c r="U59" s="38"/>
      <c r="V59" s="38"/>
      <c r="W59" s="52"/>
      <c r="X59" s="38"/>
      <c r="Z59" s="39"/>
      <c r="AA59" s="39"/>
    </row>
    <row r="60" spans="1:27" x14ac:dyDescent="0.25">
      <c r="A60" s="9">
        <v>31</v>
      </c>
      <c r="B60" s="47">
        <v>6088</v>
      </c>
      <c r="C60" s="48" t="s">
        <v>44</v>
      </c>
      <c r="D60" s="44">
        <v>256</v>
      </c>
      <c r="E60" s="44">
        <v>256</v>
      </c>
      <c r="F60" s="9">
        <v>11</v>
      </c>
      <c r="G60" s="46">
        <v>559.46</v>
      </c>
      <c r="H60" s="40">
        <f t="shared" si="2"/>
        <v>4.296875</v>
      </c>
      <c r="I60" s="33">
        <v>61</v>
      </c>
      <c r="J60" s="46">
        <v>3102.46</v>
      </c>
      <c r="K60" s="26">
        <f t="shared" si="3"/>
        <v>23.828125</v>
      </c>
      <c r="L60" s="33">
        <v>8</v>
      </c>
      <c r="M60" s="46">
        <v>406.88</v>
      </c>
      <c r="N60" s="26">
        <f t="shared" si="5"/>
        <v>3.125</v>
      </c>
      <c r="O60" s="44">
        <v>3</v>
      </c>
      <c r="P60" s="46">
        <v>53.19</v>
      </c>
      <c r="Q60" s="26">
        <f t="shared" si="4"/>
        <v>4.3478260869565215</v>
      </c>
      <c r="R60" s="33"/>
      <c r="S60" s="46"/>
      <c r="T60" s="26"/>
      <c r="U60" s="38"/>
      <c r="V60" s="38"/>
      <c r="W60" s="52"/>
      <c r="X60" s="38"/>
      <c r="Z60" s="39"/>
      <c r="AA60" s="39"/>
    </row>
    <row r="61" spans="1:27" x14ac:dyDescent="0.25">
      <c r="A61" s="9">
        <v>32</v>
      </c>
      <c r="B61" s="47">
        <v>13164</v>
      </c>
      <c r="C61" s="48" t="s">
        <v>76</v>
      </c>
      <c r="D61" s="44">
        <v>637</v>
      </c>
      <c r="E61" s="44">
        <v>637</v>
      </c>
      <c r="F61" s="9">
        <v>9</v>
      </c>
      <c r="G61" s="46">
        <v>457.74</v>
      </c>
      <c r="H61" s="40">
        <f t="shared" si="2"/>
        <v>1.4128728414442702</v>
      </c>
      <c r="I61" s="33">
        <v>67</v>
      </c>
      <c r="J61" s="46">
        <v>3407.62</v>
      </c>
      <c r="K61" s="26">
        <f t="shared" si="3"/>
        <v>10.518053375196232</v>
      </c>
      <c r="L61" s="33">
        <v>118</v>
      </c>
      <c r="M61" s="46">
        <v>6001.48</v>
      </c>
      <c r="N61" s="26">
        <f t="shared" si="5"/>
        <v>18.524332810047095</v>
      </c>
      <c r="O61" s="44">
        <v>69</v>
      </c>
      <c r="P61" s="46">
        <v>1223.3699999999999</v>
      </c>
      <c r="Q61" s="26">
        <f t="shared" si="4"/>
        <v>37.297297297297298</v>
      </c>
      <c r="R61" s="33"/>
      <c r="S61" s="46"/>
      <c r="T61" s="26"/>
      <c r="U61" s="38"/>
      <c r="V61" s="38"/>
      <c r="W61" s="52"/>
      <c r="X61" s="38"/>
      <c r="Z61" s="39"/>
      <c r="AA61" s="39"/>
    </row>
    <row r="62" spans="1:27" x14ac:dyDescent="0.25">
      <c r="A62" s="9">
        <v>33</v>
      </c>
      <c r="B62" s="47">
        <v>6134</v>
      </c>
      <c r="C62" s="48" t="s">
        <v>77</v>
      </c>
      <c r="D62" s="44">
        <v>506</v>
      </c>
      <c r="E62" s="44">
        <v>506</v>
      </c>
      <c r="F62" s="9">
        <v>8</v>
      </c>
      <c r="G62" s="46">
        <v>406.88</v>
      </c>
      <c r="H62" s="40">
        <f t="shared" si="2"/>
        <v>1.5810276679841897</v>
      </c>
      <c r="I62" s="33">
        <v>26</v>
      </c>
      <c r="J62" s="46">
        <v>1322.36</v>
      </c>
      <c r="K62" s="26">
        <f t="shared" si="3"/>
        <v>5.1383399209486171</v>
      </c>
      <c r="L62" s="33">
        <v>20</v>
      </c>
      <c r="M62" s="46">
        <v>1017.2</v>
      </c>
      <c r="N62" s="26">
        <f t="shared" si="5"/>
        <v>3.9525691699604746</v>
      </c>
      <c r="O62" s="44">
        <v>5</v>
      </c>
      <c r="P62" s="46">
        <v>88.65</v>
      </c>
      <c r="Q62" s="26">
        <f t="shared" si="4"/>
        <v>10.869565217391305</v>
      </c>
      <c r="R62" s="33"/>
      <c r="S62" s="46"/>
      <c r="T62" s="26"/>
      <c r="U62" s="38"/>
      <c r="V62" s="38"/>
      <c r="W62" s="52"/>
      <c r="X62" s="38"/>
      <c r="Z62" s="39"/>
      <c r="AA62" s="39"/>
    </row>
    <row r="63" spans="1:27" x14ac:dyDescent="0.25">
      <c r="A63" s="9">
        <v>34</v>
      </c>
      <c r="B63" s="47">
        <v>6211</v>
      </c>
      <c r="C63" s="48" t="s">
        <v>45</v>
      </c>
      <c r="D63" s="44">
        <v>1225</v>
      </c>
      <c r="E63" s="44">
        <v>1225</v>
      </c>
      <c r="F63" s="9">
        <v>19</v>
      </c>
      <c r="G63" s="46">
        <v>966.34</v>
      </c>
      <c r="H63" s="40">
        <f t="shared" si="2"/>
        <v>1.5510204081632653</v>
      </c>
      <c r="I63" s="33">
        <v>66</v>
      </c>
      <c r="J63" s="46">
        <v>3356.76</v>
      </c>
      <c r="K63" s="26">
        <f t="shared" si="3"/>
        <v>5.3877551020408161</v>
      </c>
      <c r="L63" s="33">
        <v>110</v>
      </c>
      <c r="M63" s="46">
        <v>5594.6</v>
      </c>
      <c r="N63" s="26">
        <f t="shared" si="5"/>
        <v>8.9795918367346932</v>
      </c>
      <c r="O63" s="44">
        <v>202</v>
      </c>
      <c r="P63" s="46">
        <v>3581.46</v>
      </c>
      <c r="Q63" s="26">
        <f t="shared" si="4"/>
        <v>114.77272727272727</v>
      </c>
      <c r="R63" s="33"/>
      <c r="S63" s="46"/>
      <c r="T63" s="26"/>
      <c r="U63" s="38"/>
      <c r="V63" s="38"/>
      <c r="W63" s="52"/>
      <c r="X63" s="38"/>
      <c r="Z63" s="39"/>
      <c r="AA63" s="39"/>
    </row>
    <row r="64" spans="1:27" x14ac:dyDescent="0.25">
      <c r="A64" s="9">
        <v>35</v>
      </c>
      <c r="B64" s="47">
        <v>6225</v>
      </c>
      <c r="C64" s="48" t="s">
        <v>46</v>
      </c>
      <c r="D64" s="44">
        <v>447</v>
      </c>
      <c r="E64" s="44">
        <v>447</v>
      </c>
      <c r="F64" s="9">
        <v>30</v>
      </c>
      <c r="G64" s="46">
        <v>1525.8</v>
      </c>
      <c r="H64" s="40">
        <f t="shared" si="2"/>
        <v>6.7114093959731544</v>
      </c>
      <c r="I64" s="33">
        <v>34</v>
      </c>
      <c r="J64" s="46">
        <v>1729.24</v>
      </c>
      <c r="K64" s="26">
        <f t="shared" si="3"/>
        <v>7.6062639821029077</v>
      </c>
      <c r="L64" s="33">
        <v>63</v>
      </c>
      <c r="M64" s="46">
        <v>3204.18</v>
      </c>
      <c r="N64" s="26">
        <f t="shared" si="5"/>
        <v>14.093959731543624</v>
      </c>
      <c r="O64" s="44">
        <v>70</v>
      </c>
      <c r="P64" s="46">
        <v>1241.0999999999999</v>
      </c>
      <c r="Q64" s="26">
        <f t="shared" si="4"/>
        <v>72.164948453608247</v>
      </c>
      <c r="R64" s="33"/>
      <c r="S64" s="46"/>
      <c r="T64" s="26"/>
      <c r="U64" s="38"/>
      <c r="V64" s="38"/>
      <c r="W64" s="52"/>
      <c r="X64" s="38"/>
      <c r="Z64" s="39"/>
      <c r="AA64" s="39"/>
    </row>
    <row r="65" spans="1:27" x14ac:dyDescent="0.25">
      <c r="A65" s="9">
        <v>36</v>
      </c>
      <c r="B65" s="47">
        <v>12681</v>
      </c>
      <c r="C65" s="50" t="s">
        <v>91</v>
      </c>
      <c r="D65" s="44">
        <v>430</v>
      </c>
      <c r="E65" s="44">
        <v>430</v>
      </c>
      <c r="F65" s="9">
        <v>4</v>
      </c>
      <c r="G65" s="46">
        <v>203.44</v>
      </c>
      <c r="H65" s="40">
        <f t="shared" si="2"/>
        <v>0.93023255813953487</v>
      </c>
      <c r="I65" s="33">
        <v>35</v>
      </c>
      <c r="J65" s="46">
        <v>1780.1</v>
      </c>
      <c r="K65" s="26">
        <f t="shared" si="3"/>
        <v>8.1395348837209305</v>
      </c>
      <c r="L65" s="33">
        <v>76</v>
      </c>
      <c r="M65" s="46">
        <v>3865.36</v>
      </c>
      <c r="N65" s="26">
        <f t="shared" si="5"/>
        <v>17.674418604651162</v>
      </c>
      <c r="O65" s="44">
        <v>82</v>
      </c>
      <c r="P65" s="46">
        <v>1453.86</v>
      </c>
      <c r="Q65" s="26">
        <f t="shared" si="4"/>
        <v>73.873873873873876</v>
      </c>
      <c r="R65" s="33"/>
      <c r="S65" s="46"/>
      <c r="T65" s="26"/>
      <c r="U65" s="38"/>
      <c r="V65" s="38"/>
      <c r="W65" s="52"/>
      <c r="X65" s="38"/>
      <c r="Z65" s="39"/>
      <c r="AA65" s="39"/>
    </row>
    <row r="66" spans="1:27" x14ac:dyDescent="0.25">
      <c r="A66" s="9">
        <v>37</v>
      </c>
      <c r="B66" s="47">
        <v>7047</v>
      </c>
      <c r="C66" s="48" t="s">
        <v>47</v>
      </c>
      <c r="D66" s="44">
        <v>724</v>
      </c>
      <c r="E66" s="44">
        <v>724</v>
      </c>
      <c r="F66" s="9">
        <v>24</v>
      </c>
      <c r="G66" s="46">
        <v>1220.6400000000001</v>
      </c>
      <c r="H66" s="40">
        <f t="shared" si="2"/>
        <v>3.3149171270718232</v>
      </c>
      <c r="I66" s="33">
        <v>52</v>
      </c>
      <c r="J66" s="46">
        <v>2644.72</v>
      </c>
      <c r="K66" s="26">
        <f t="shared" si="3"/>
        <v>7.1823204419889501</v>
      </c>
      <c r="L66" s="33">
        <v>20</v>
      </c>
      <c r="M66" s="46">
        <v>1017.2</v>
      </c>
      <c r="N66" s="26">
        <f t="shared" si="5"/>
        <v>2.7624309392265194</v>
      </c>
      <c r="O66" s="44">
        <v>49</v>
      </c>
      <c r="P66" s="46">
        <v>868.77</v>
      </c>
      <c r="Q66" s="26">
        <f t="shared" si="4"/>
        <v>68.055555555555557</v>
      </c>
      <c r="R66" s="33"/>
      <c r="S66" s="46"/>
      <c r="T66" s="26"/>
      <c r="U66" s="38"/>
      <c r="V66" s="38"/>
      <c r="W66" s="52"/>
      <c r="X66" s="38"/>
      <c r="Z66" s="39"/>
      <c r="AA66" s="39"/>
    </row>
    <row r="67" spans="1:27" x14ac:dyDescent="0.25">
      <c r="A67" s="9">
        <v>38</v>
      </c>
      <c r="B67" s="47">
        <v>13230</v>
      </c>
      <c r="C67" s="48" t="s">
        <v>48</v>
      </c>
      <c r="D67" s="44">
        <v>521</v>
      </c>
      <c r="E67" s="44">
        <v>521</v>
      </c>
      <c r="F67" s="9">
        <v>20</v>
      </c>
      <c r="G67" s="46">
        <v>1017.2</v>
      </c>
      <c r="H67" s="40">
        <f t="shared" si="2"/>
        <v>3.8387715930902107</v>
      </c>
      <c r="I67" s="33">
        <v>46</v>
      </c>
      <c r="J67" s="46">
        <v>2339.56</v>
      </c>
      <c r="K67" s="26">
        <f t="shared" si="3"/>
        <v>8.8291746641074855</v>
      </c>
      <c r="L67" s="33">
        <v>214</v>
      </c>
      <c r="M67" s="46">
        <v>10884.04</v>
      </c>
      <c r="N67" s="26">
        <f t="shared" si="5"/>
        <v>41.074856046065264</v>
      </c>
      <c r="O67" s="44">
        <v>143</v>
      </c>
      <c r="P67" s="46">
        <v>2535.39</v>
      </c>
      <c r="Q67" s="26">
        <f t="shared" si="4"/>
        <v>55.000000000000007</v>
      </c>
      <c r="R67" s="33"/>
      <c r="S67" s="46"/>
      <c r="T67" s="26"/>
      <c r="U67" s="38"/>
      <c r="V67" s="38"/>
      <c r="W67" s="52"/>
      <c r="X67" s="38"/>
      <c r="Z67" s="39"/>
      <c r="AA67" s="39"/>
    </row>
    <row r="68" spans="1:27" ht="18" customHeight="1" x14ac:dyDescent="0.25">
      <c r="A68" s="9">
        <v>39</v>
      </c>
      <c r="B68" s="47">
        <v>29450</v>
      </c>
      <c r="C68" s="48" t="s">
        <v>92</v>
      </c>
      <c r="D68" s="44">
        <v>257</v>
      </c>
      <c r="E68" s="44">
        <v>257</v>
      </c>
      <c r="F68" s="9">
        <v>19</v>
      </c>
      <c r="G68" s="46">
        <v>966.34</v>
      </c>
      <c r="H68" s="40">
        <f t="shared" si="2"/>
        <v>7.3929961089494167</v>
      </c>
      <c r="I68" s="33">
        <v>18</v>
      </c>
      <c r="J68" s="46">
        <v>915.48</v>
      </c>
      <c r="K68" s="26">
        <f t="shared" si="3"/>
        <v>7.0038910505836576</v>
      </c>
      <c r="L68" s="33">
        <v>106</v>
      </c>
      <c r="M68" s="46">
        <v>5391.16</v>
      </c>
      <c r="N68" s="26">
        <f t="shared" si="5"/>
        <v>41.245136186770424</v>
      </c>
      <c r="O68" s="44">
        <v>66</v>
      </c>
      <c r="P68" s="46">
        <v>1170.18</v>
      </c>
      <c r="Q68" s="26">
        <f t="shared" si="4"/>
        <v>53.225806451612897</v>
      </c>
      <c r="R68" s="33"/>
      <c r="S68" s="46"/>
      <c r="T68" s="26"/>
      <c r="U68" s="38"/>
      <c r="V68" s="38"/>
      <c r="W68" s="52"/>
      <c r="X68" s="38"/>
      <c r="Z68" s="39"/>
      <c r="AA68" s="39"/>
    </row>
    <row r="69" spans="1:27" x14ac:dyDescent="0.25">
      <c r="A69" s="9">
        <v>40</v>
      </c>
      <c r="B69" s="47">
        <v>37908</v>
      </c>
      <c r="C69" s="48" t="s">
        <v>93</v>
      </c>
      <c r="D69" s="44">
        <v>3924</v>
      </c>
      <c r="E69" s="44">
        <v>3924</v>
      </c>
      <c r="F69" s="9">
        <v>82</v>
      </c>
      <c r="G69" s="46">
        <v>4170.5200000000004</v>
      </c>
      <c r="H69" s="40">
        <f t="shared" si="2"/>
        <v>2.0897043832823652</v>
      </c>
      <c r="I69" s="33">
        <v>541</v>
      </c>
      <c r="J69" s="46">
        <v>27515.26</v>
      </c>
      <c r="K69" s="26">
        <f t="shared" si="3"/>
        <v>13.786952089704382</v>
      </c>
      <c r="L69" s="33">
        <v>847</v>
      </c>
      <c r="M69" s="46">
        <v>43078.42</v>
      </c>
      <c r="N69" s="26">
        <f t="shared" si="5"/>
        <v>21.58511722731906</v>
      </c>
      <c r="O69" s="44">
        <v>1289</v>
      </c>
      <c r="P69" s="46">
        <v>22853.97</v>
      </c>
      <c r="Q69" s="26">
        <f t="shared" si="4"/>
        <v>92.867435158501451</v>
      </c>
      <c r="R69" s="33"/>
      <c r="S69" s="46"/>
      <c r="T69" s="26"/>
      <c r="U69" s="38"/>
      <c r="V69" s="38"/>
      <c r="W69" s="52"/>
      <c r="X69" s="38"/>
      <c r="Z69" s="39"/>
      <c r="AA69" s="39"/>
    </row>
    <row r="70" spans="1:27" x14ac:dyDescent="0.25">
      <c r="A70" s="9">
        <v>41</v>
      </c>
      <c r="B70" s="47">
        <v>30576</v>
      </c>
      <c r="C70" s="48" t="s">
        <v>78</v>
      </c>
      <c r="D70" s="44">
        <v>700</v>
      </c>
      <c r="E70" s="44">
        <v>700</v>
      </c>
      <c r="F70" s="9">
        <v>56</v>
      </c>
      <c r="G70" s="46">
        <v>2848.16</v>
      </c>
      <c r="H70" s="40">
        <f t="shared" si="2"/>
        <v>8</v>
      </c>
      <c r="I70" s="33">
        <v>38</v>
      </c>
      <c r="J70" s="46">
        <v>1932.68</v>
      </c>
      <c r="K70" s="26">
        <f t="shared" si="3"/>
        <v>5.4285714285714288</v>
      </c>
      <c r="L70" s="33">
        <v>49</v>
      </c>
      <c r="M70" s="46">
        <v>2492.14</v>
      </c>
      <c r="N70" s="26">
        <f t="shared" si="5"/>
        <v>7.0000000000000009</v>
      </c>
      <c r="O70" s="44">
        <v>39</v>
      </c>
      <c r="P70" s="46">
        <v>691.47</v>
      </c>
      <c r="Q70" s="26">
        <f t="shared" si="4"/>
        <v>44.827586206896555</v>
      </c>
      <c r="R70" s="33"/>
      <c r="S70" s="46"/>
      <c r="T70" s="26"/>
      <c r="U70" s="38"/>
      <c r="V70" s="38"/>
      <c r="W70" s="52"/>
      <c r="X70" s="38"/>
      <c r="Z70" s="39"/>
      <c r="AA70" s="39"/>
    </row>
    <row r="71" spans="1:27" x14ac:dyDescent="0.25">
      <c r="A71" s="9">
        <v>42</v>
      </c>
      <c r="B71" s="47">
        <v>47992</v>
      </c>
      <c r="C71" s="48" t="s">
        <v>79</v>
      </c>
      <c r="D71" s="44">
        <v>411</v>
      </c>
      <c r="E71" s="44">
        <v>411</v>
      </c>
      <c r="F71" s="9">
        <v>22</v>
      </c>
      <c r="G71" s="46">
        <v>1118.92</v>
      </c>
      <c r="H71" s="40">
        <f t="shared" si="2"/>
        <v>5.3527980535279802</v>
      </c>
      <c r="I71" s="33">
        <v>65</v>
      </c>
      <c r="J71" s="46">
        <v>3305.9</v>
      </c>
      <c r="K71" s="26">
        <f t="shared" si="3"/>
        <v>15.815085158150852</v>
      </c>
      <c r="L71" s="33">
        <v>81</v>
      </c>
      <c r="M71" s="46">
        <v>4119.66</v>
      </c>
      <c r="N71" s="26">
        <f t="shared" si="5"/>
        <v>19.708029197080293</v>
      </c>
      <c r="O71" s="44">
        <v>127</v>
      </c>
      <c r="P71" s="46">
        <v>2251.71</v>
      </c>
      <c r="Q71" s="26">
        <f t="shared" si="4"/>
        <v>86.986301369863014</v>
      </c>
      <c r="R71" s="33"/>
      <c r="S71" s="46"/>
      <c r="T71" s="26"/>
      <c r="U71" s="38"/>
      <c r="V71" s="38"/>
      <c r="W71" s="52"/>
      <c r="X71" s="38"/>
      <c r="Z71" s="39"/>
      <c r="AA71" s="39"/>
    </row>
    <row r="72" spans="1:27" x14ac:dyDescent="0.25">
      <c r="A72" s="9">
        <v>43</v>
      </c>
      <c r="B72" s="47">
        <v>10406</v>
      </c>
      <c r="C72" s="48" t="s">
        <v>49</v>
      </c>
      <c r="D72" s="44">
        <v>87</v>
      </c>
      <c r="E72" s="44">
        <v>87</v>
      </c>
      <c r="F72" s="9"/>
      <c r="G72" s="46"/>
      <c r="H72" s="40">
        <f t="shared" si="2"/>
        <v>0</v>
      </c>
      <c r="I72" s="33">
        <v>17</v>
      </c>
      <c r="J72" s="46">
        <v>864.62</v>
      </c>
      <c r="K72" s="26">
        <f t="shared" si="3"/>
        <v>19.540229885057471</v>
      </c>
      <c r="L72" s="33">
        <v>5</v>
      </c>
      <c r="M72" s="46">
        <v>254.3</v>
      </c>
      <c r="N72" s="26">
        <f t="shared" si="5"/>
        <v>5.7471264367816088</v>
      </c>
      <c r="O72" s="44"/>
      <c r="P72" s="46"/>
      <c r="Q72" s="26">
        <f t="shared" si="4"/>
        <v>0</v>
      </c>
      <c r="R72" s="33"/>
      <c r="S72" s="46"/>
      <c r="T72" s="26"/>
      <c r="U72" s="38"/>
      <c r="V72" s="38"/>
      <c r="W72" s="52"/>
      <c r="X72" s="38"/>
      <c r="Z72" s="39"/>
      <c r="AA72" s="39"/>
    </row>
    <row r="73" spans="1:27" x14ac:dyDescent="0.25">
      <c r="A73" s="9">
        <v>44</v>
      </c>
      <c r="B73" s="47">
        <v>48973</v>
      </c>
      <c r="C73" s="48" t="s">
        <v>80</v>
      </c>
      <c r="D73" s="44">
        <v>175</v>
      </c>
      <c r="E73" s="44">
        <v>175</v>
      </c>
      <c r="F73" s="9"/>
      <c r="G73" s="46"/>
      <c r="H73" s="40">
        <f t="shared" si="2"/>
        <v>0</v>
      </c>
      <c r="I73" s="33">
        <v>6</v>
      </c>
      <c r="J73" s="46">
        <v>305.16000000000003</v>
      </c>
      <c r="K73" s="26">
        <f t="shared" si="3"/>
        <v>3.4285714285714288</v>
      </c>
      <c r="L73" s="33"/>
      <c r="M73" s="46"/>
      <c r="N73" s="26">
        <f t="shared" si="5"/>
        <v>0</v>
      </c>
      <c r="O73" s="44"/>
      <c r="P73" s="46"/>
      <c r="Q73" s="26">
        <f t="shared" si="4"/>
        <v>0</v>
      </c>
      <c r="R73" s="33"/>
      <c r="S73" s="46"/>
      <c r="T73" s="26"/>
      <c r="U73" s="38"/>
      <c r="V73" s="38"/>
      <c r="W73" s="52"/>
      <c r="X73" s="38"/>
      <c r="Z73" s="39"/>
      <c r="AA73" s="39"/>
    </row>
    <row r="74" spans="1:27" x14ac:dyDescent="0.25">
      <c r="A74" s="9">
        <v>45</v>
      </c>
      <c r="B74" s="47">
        <v>51572</v>
      </c>
      <c r="C74" s="48" t="s">
        <v>81</v>
      </c>
      <c r="D74" s="44">
        <v>441</v>
      </c>
      <c r="E74" s="44">
        <v>441</v>
      </c>
      <c r="F74" s="9">
        <v>1</v>
      </c>
      <c r="G74" s="46">
        <v>50.86</v>
      </c>
      <c r="H74" s="40">
        <f t="shared" si="2"/>
        <v>0.22675736961451248</v>
      </c>
      <c r="I74" s="33">
        <v>14</v>
      </c>
      <c r="J74" s="46">
        <v>712.04</v>
      </c>
      <c r="K74" s="26">
        <f t="shared" si="3"/>
        <v>3.1746031746031744</v>
      </c>
      <c r="L74" s="33">
        <v>56</v>
      </c>
      <c r="M74" s="46">
        <v>2848.16</v>
      </c>
      <c r="N74" s="26">
        <f t="shared" si="5"/>
        <v>12.698412698412698</v>
      </c>
      <c r="O74" s="44">
        <v>48</v>
      </c>
      <c r="P74" s="46">
        <v>851.04</v>
      </c>
      <c r="Q74" s="26">
        <f t="shared" si="4"/>
        <v>68.571428571428569</v>
      </c>
      <c r="R74" s="33"/>
      <c r="S74" s="46"/>
      <c r="T74" s="26"/>
      <c r="U74" s="38"/>
      <c r="V74" s="38"/>
      <c r="W74" s="52"/>
      <c r="X74" s="38"/>
      <c r="Z74" s="39"/>
      <c r="AA74" s="39"/>
    </row>
    <row r="75" spans="1:27" x14ac:dyDescent="0.25">
      <c r="A75" s="9">
        <v>46</v>
      </c>
      <c r="B75" s="47">
        <v>52903</v>
      </c>
      <c r="C75" s="48" t="s">
        <v>82</v>
      </c>
      <c r="D75" s="44">
        <v>659</v>
      </c>
      <c r="E75" s="44">
        <v>659</v>
      </c>
      <c r="F75" s="9">
        <v>17</v>
      </c>
      <c r="G75" s="46">
        <v>864.62</v>
      </c>
      <c r="H75" s="40">
        <f t="shared" si="2"/>
        <v>2.5796661608497722</v>
      </c>
      <c r="I75" s="33">
        <v>93</v>
      </c>
      <c r="J75" s="46">
        <v>4729.9799999999996</v>
      </c>
      <c r="K75" s="26">
        <f t="shared" si="3"/>
        <v>14.112291350531109</v>
      </c>
      <c r="L75" s="33">
        <v>196</v>
      </c>
      <c r="M75" s="46">
        <v>9968.56</v>
      </c>
      <c r="N75" s="26">
        <f t="shared" si="5"/>
        <v>29.742033383915022</v>
      </c>
      <c r="O75" s="44">
        <v>270</v>
      </c>
      <c r="P75" s="46">
        <v>4787.1000000000004</v>
      </c>
      <c r="Q75" s="26">
        <f t="shared" si="4"/>
        <v>93.425605536332185</v>
      </c>
      <c r="R75" s="33">
        <v>175</v>
      </c>
      <c r="S75" s="46">
        <v>20539.75</v>
      </c>
      <c r="T75" s="26"/>
      <c r="U75" s="38"/>
      <c r="V75" s="38"/>
      <c r="W75" s="52"/>
      <c r="X75" s="38"/>
      <c r="Z75" s="39"/>
      <c r="AA75" s="39"/>
    </row>
    <row r="76" spans="1:27" x14ac:dyDescent="0.25">
      <c r="A76" s="9">
        <v>47</v>
      </c>
      <c r="B76" s="47">
        <v>48060</v>
      </c>
      <c r="C76" s="48" t="s">
        <v>50</v>
      </c>
      <c r="D76" s="44">
        <v>35</v>
      </c>
      <c r="E76" s="44">
        <v>35</v>
      </c>
      <c r="F76" s="9"/>
      <c r="G76" s="46"/>
      <c r="H76" s="40">
        <f t="shared" si="2"/>
        <v>0</v>
      </c>
      <c r="I76" s="33"/>
      <c r="J76" s="46"/>
      <c r="K76" s="26">
        <f t="shared" si="3"/>
        <v>0</v>
      </c>
      <c r="L76" s="33"/>
      <c r="M76" s="46"/>
      <c r="N76" s="26">
        <f t="shared" si="5"/>
        <v>0</v>
      </c>
      <c r="O76" s="44"/>
      <c r="P76" s="46"/>
      <c r="Q76" s="26"/>
      <c r="R76" s="33"/>
      <c r="S76" s="46"/>
      <c r="T76" s="26"/>
      <c r="U76" s="38"/>
      <c r="V76" s="38"/>
      <c r="W76" s="52"/>
      <c r="X76" s="38"/>
      <c r="Z76" s="39"/>
      <c r="AA76" s="39"/>
    </row>
    <row r="77" spans="1:27" x14ac:dyDescent="0.25">
      <c r="A77" s="9">
        <v>48</v>
      </c>
      <c r="B77" s="47">
        <v>56888</v>
      </c>
      <c r="C77" s="48" t="s">
        <v>83</v>
      </c>
      <c r="D77" s="44">
        <v>282</v>
      </c>
      <c r="E77" s="44">
        <v>282</v>
      </c>
      <c r="F77" s="9">
        <v>10</v>
      </c>
      <c r="G77" s="46">
        <v>508.6</v>
      </c>
      <c r="H77" s="40">
        <f t="shared" si="2"/>
        <v>3.5460992907801421</v>
      </c>
      <c r="I77" s="33">
        <v>106</v>
      </c>
      <c r="J77" s="46">
        <v>5391.16</v>
      </c>
      <c r="K77" s="26">
        <f t="shared" si="3"/>
        <v>37.588652482269502</v>
      </c>
      <c r="L77" s="33">
        <v>112</v>
      </c>
      <c r="M77" s="46">
        <v>5696.32</v>
      </c>
      <c r="N77" s="26">
        <f t="shared" si="5"/>
        <v>39.716312056737593</v>
      </c>
      <c r="O77" s="44">
        <v>90</v>
      </c>
      <c r="P77" s="46">
        <v>1595.7</v>
      </c>
      <c r="Q77" s="26">
        <f t="shared" si="4"/>
        <v>41.284403669724774</v>
      </c>
      <c r="R77" s="33"/>
      <c r="S77" s="46"/>
      <c r="T77" s="26"/>
      <c r="U77" s="38"/>
      <c r="V77" s="38"/>
      <c r="W77" s="52"/>
      <c r="X77" s="38"/>
      <c r="Z77" s="39"/>
      <c r="AA77" s="39"/>
    </row>
    <row r="78" spans="1:27" x14ac:dyDescent="0.25">
      <c r="A78" s="9">
        <v>49</v>
      </c>
      <c r="B78" s="47">
        <v>57669</v>
      </c>
      <c r="C78" s="48" t="s">
        <v>84</v>
      </c>
      <c r="D78" s="44">
        <v>489</v>
      </c>
      <c r="E78" s="44">
        <v>489</v>
      </c>
      <c r="F78" s="9">
        <v>2</v>
      </c>
      <c r="G78" s="46">
        <v>101.72</v>
      </c>
      <c r="H78" s="40">
        <f t="shared" si="2"/>
        <v>0.40899795501022501</v>
      </c>
      <c r="I78" s="33">
        <v>112</v>
      </c>
      <c r="J78" s="46">
        <v>5696.32</v>
      </c>
      <c r="K78" s="26">
        <f t="shared" si="3"/>
        <v>22.903885480572598</v>
      </c>
      <c r="L78" s="33">
        <v>91</v>
      </c>
      <c r="M78" s="46">
        <v>4628.26</v>
      </c>
      <c r="N78" s="26">
        <f t="shared" si="5"/>
        <v>18.609406952965234</v>
      </c>
      <c r="O78" s="44">
        <v>137</v>
      </c>
      <c r="P78" s="46">
        <v>2429.0100000000002</v>
      </c>
      <c r="Q78" s="26">
        <f t="shared" si="4"/>
        <v>67.487684729064028</v>
      </c>
      <c r="R78" s="33"/>
      <c r="S78" s="46"/>
      <c r="T78" s="26"/>
      <c r="U78" s="38"/>
      <c r="V78" s="38"/>
      <c r="W78" s="52"/>
      <c r="X78" s="38"/>
      <c r="Z78" s="39"/>
      <c r="AA78" s="39"/>
    </row>
    <row r="79" spans="1:27" x14ac:dyDescent="0.25">
      <c r="A79" s="9">
        <v>50</v>
      </c>
      <c r="B79" s="47">
        <v>52377</v>
      </c>
      <c r="C79" s="48" t="s">
        <v>94</v>
      </c>
      <c r="D79" s="44">
        <v>1111</v>
      </c>
      <c r="E79" s="44">
        <v>1111</v>
      </c>
      <c r="F79" s="9">
        <v>53</v>
      </c>
      <c r="G79" s="46">
        <v>2695.58</v>
      </c>
      <c r="H79" s="40">
        <f t="shared" si="2"/>
        <v>4.7704770477047704</v>
      </c>
      <c r="I79" s="33">
        <v>288</v>
      </c>
      <c r="J79" s="46">
        <v>14647.68</v>
      </c>
      <c r="K79" s="26">
        <f t="shared" si="3"/>
        <v>25.922592259225922</v>
      </c>
      <c r="L79" s="33">
        <v>520</v>
      </c>
      <c r="M79" s="46">
        <v>26447.200000000001</v>
      </c>
      <c r="N79" s="26">
        <f t="shared" si="5"/>
        <v>46.804680468046804</v>
      </c>
      <c r="O79" s="44">
        <v>704</v>
      </c>
      <c r="P79" s="46">
        <v>12481.92</v>
      </c>
      <c r="Q79" s="26">
        <f t="shared" si="4"/>
        <v>87.128712871287135</v>
      </c>
      <c r="R79" s="33"/>
      <c r="S79" s="46"/>
      <c r="T79" s="26"/>
      <c r="U79" s="38"/>
      <c r="V79" s="38"/>
      <c r="W79" s="52"/>
      <c r="X79" s="38"/>
      <c r="Z79" s="39"/>
      <c r="AA79" s="39"/>
    </row>
    <row r="80" spans="1:27" x14ac:dyDescent="0.25">
      <c r="A80" s="9">
        <v>51</v>
      </c>
      <c r="B80" s="47">
        <v>12595</v>
      </c>
      <c r="C80" s="48" t="s">
        <v>85</v>
      </c>
      <c r="D80" s="9">
        <v>162</v>
      </c>
      <c r="E80" s="44">
        <v>162</v>
      </c>
      <c r="F80" s="9">
        <v>4</v>
      </c>
      <c r="G80" s="25">
        <v>203.44</v>
      </c>
      <c r="H80" s="40">
        <f t="shared" ref="H80" si="6">F80/E80*100</f>
        <v>2.4691358024691357</v>
      </c>
      <c r="I80" s="33">
        <v>35</v>
      </c>
      <c r="J80" s="46">
        <v>1780.1</v>
      </c>
      <c r="K80" s="26">
        <f t="shared" ref="K80" si="7">I80/E80*100</f>
        <v>21.604938271604937</v>
      </c>
      <c r="L80" s="33">
        <v>41</v>
      </c>
      <c r="M80" s="46">
        <v>2085.2600000000002</v>
      </c>
      <c r="N80" s="26">
        <f t="shared" ref="N80" si="8">L80/E80*100</f>
        <v>25.308641975308642</v>
      </c>
      <c r="O80" s="44">
        <v>48</v>
      </c>
      <c r="P80" s="46">
        <v>851.04</v>
      </c>
      <c r="Q80" s="26">
        <f t="shared" si="4"/>
        <v>63.157894736842103</v>
      </c>
      <c r="R80" s="33"/>
      <c r="S80" s="46"/>
      <c r="T80" s="26"/>
      <c r="U80" s="38"/>
      <c r="V80" s="38"/>
      <c r="W80" s="52"/>
      <c r="X80" s="38"/>
      <c r="Z80" s="39"/>
      <c r="AA80" s="39"/>
    </row>
    <row r="81" spans="1:27" hidden="1" x14ac:dyDescent="0.25">
      <c r="A81" s="9">
        <v>53</v>
      </c>
      <c r="B81" s="9">
        <v>63867</v>
      </c>
      <c r="C81" s="37" t="s">
        <v>55</v>
      </c>
      <c r="D81" s="9"/>
      <c r="E81" s="33"/>
      <c r="F81" s="9"/>
      <c r="G81" s="9"/>
      <c r="H81" s="14"/>
      <c r="I81" s="33"/>
      <c r="J81" s="9"/>
      <c r="K81" s="26"/>
      <c r="L81" s="33"/>
      <c r="M81" s="9"/>
      <c r="N81" s="26" t="e">
        <f t="shared" si="5"/>
        <v>#DIV/0!</v>
      </c>
      <c r="O81" s="9"/>
      <c r="P81" s="9"/>
      <c r="Q81" s="15"/>
      <c r="R81" s="33"/>
      <c r="S81" s="9"/>
      <c r="T81" s="16"/>
      <c r="V81" s="38"/>
      <c r="AA81" s="39"/>
    </row>
    <row r="82" spans="1:27" hidden="1" x14ac:dyDescent="0.25">
      <c r="A82" s="9">
        <v>54</v>
      </c>
      <c r="B82" s="10"/>
      <c r="C82" s="11"/>
      <c r="D82" s="9"/>
      <c r="E82" s="33"/>
      <c r="F82" s="9"/>
      <c r="G82" s="9"/>
      <c r="H82" s="14" t="e">
        <f t="shared" si="2"/>
        <v>#DIV/0!</v>
      </c>
      <c r="I82" s="33"/>
      <c r="J82" s="9"/>
      <c r="K82" s="26" t="e">
        <f t="shared" si="3"/>
        <v>#DIV/0!</v>
      </c>
      <c r="L82" s="33"/>
      <c r="M82" s="9"/>
      <c r="N82" s="26" t="e">
        <f t="shared" si="5"/>
        <v>#DIV/0!</v>
      </c>
      <c r="O82" s="9"/>
      <c r="P82" s="9"/>
      <c r="Q82" s="15" t="e">
        <f>O82/(L82+#REF!)*100</f>
        <v>#REF!</v>
      </c>
      <c r="R82" s="33"/>
      <c r="S82" s="9"/>
      <c r="T82" s="16" t="e">
        <f>(#REF!/R82*100)</f>
        <v>#REF!</v>
      </c>
      <c r="V82" s="38"/>
      <c r="AA82" s="39"/>
    </row>
    <row r="83" spans="1:27" hidden="1" x14ac:dyDescent="0.25">
      <c r="A83" s="9">
        <v>55</v>
      </c>
      <c r="B83" s="10"/>
      <c r="C83" s="11"/>
      <c r="D83" s="9"/>
      <c r="E83" s="33"/>
      <c r="F83" s="9"/>
      <c r="G83" s="9"/>
      <c r="H83" s="14" t="e">
        <f t="shared" si="2"/>
        <v>#DIV/0!</v>
      </c>
      <c r="I83" s="33"/>
      <c r="J83" s="9"/>
      <c r="K83" s="26" t="e">
        <f t="shared" si="3"/>
        <v>#DIV/0!</v>
      </c>
      <c r="L83" s="33"/>
      <c r="M83" s="9"/>
      <c r="N83" s="26" t="e">
        <f t="shared" si="5"/>
        <v>#DIV/0!</v>
      </c>
      <c r="O83" s="9"/>
      <c r="P83" s="9"/>
      <c r="Q83" s="15" t="e">
        <f>O83/(L83+#REF!)*100</f>
        <v>#REF!</v>
      </c>
      <c r="R83" s="33"/>
      <c r="S83" s="9"/>
      <c r="T83" s="16" t="e">
        <f>(#REF!/R83*100)</f>
        <v>#REF!</v>
      </c>
      <c r="V83" s="38"/>
      <c r="AA83" s="39"/>
    </row>
    <row r="84" spans="1:27" hidden="1" x14ac:dyDescent="0.25">
      <c r="A84" s="9">
        <v>56</v>
      </c>
      <c r="B84" s="10"/>
      <c r="C84" s="11"/>
      <c r="D84" s="9"/>
      <c r="E84" s="33"/>
      <c r="F84" s="9"/>
      <c r="G84" s="9"/>
      <c r="H84" s="14" t="e">
        <f t="shared" si="2"/>
        <v>#DIV/0!</v>
      </c>
      <c r="I84" s="33"/>
      <c r="J84" s="9"/>
      <c r="K84" s="26" t="e">
        <f t="shared" si="3"/>
        <v>#DIV/0!</v>
      </c>
      <c r="L84" s="33"/>
      <c r="M84" s="9"/>
      <c r="N84" s="26" t="e">
        <f t="shared" si="5"/>
        <v>#DIV/0!</v>
      </c>
      <c r="O84" s="9"/>
      <c r="P84" s="9"/>
      <c r="Q84" s="15" t="e">
        <f>O84/(L84+#REF!)*100</f>
        <v>#REF!</v>
      </c>
      <c r="R84" s="33"/>
      <c r="S84" s="9"/>
      <c r="T84" s="16" t="e">
        <f>(#REF!/R84*100)</f>
        <v>#REF!</v>
      </c>
      <c r="V84" s="38"/>
      <c r="AA84" s="39"/>
    </row>
    <row r="85" spans="1:27" hidden="1" x14ac:dyDescent="0.25">
      <c r="A85" s="9">
        <v>57</v>
      </c>
      <c r="B85" s="10"/>
      <c r="C85" s="11"/>
      <c r="D85" s="9"/>
      <c r="E85" s="33"/>
      <c r="F85" s="9"/>
      <c r="G85" s="9"/>
      <c r="H85" s="14" t="e">
        <f t="shared" si="2"/>
        <v>#DIV/0!</v>
      </c>
      <c r="I85" s="33"/>
      <c r="J85" s="9"/>
      <c r="K85" s="26" t="e">
        <f t="shared" si="3"/>
        <v>#DIV/0!</v>
      </c>
      <c r="L85" s="33"/>
      <c r="M85" s="9"/>
      <c r="N85" s="26" t="e">
        <f t="shared" si="5"/>
        <v>#DIV/0!</v>
      </c>
      <c r="O85" s="9"/>
      <c r="P85" s="9"/>
      <c r="Q85" s="15" t="e">
        <f>O85/(L85+#REF!)*100</f>
        <v>#REF!</v>
      </c>
      <c r="R85" s="33"/>
      <c r="S85" s="9"/>
      <c r="T85" s="16" t="e">
        <f>(#REF!/R85*100)</f>
        <v>#REF!</v>
      </c>
      <c r="V85" s="38"/>
      <c r="AA85" s="39"/>
    </row>
    <row r="86" spans="1:27" hidden="1" x14ac:dyDescent="0.25">
      <c r="A86" s="9">
        <v>58</v>
      </c>
      <c r="B86" s="10"/>
      <c r="C86" s="11"/>
      <c r="D86" s="9"/>
      <c r="E86" s="33"/>
      <c r="F86" s="9"/>
      <c r="G86" s="9"/>
      <c r="H86" s="14" t="e">
        <f t="shared" si="2"/>
        <v>#DIV/0!</v>
      </c>
      <c r="I86" s="33"/>
      <c r="J86" s="9"/>
      <c r="K86" s="26" t="e">
        <f t="shared" si="3"/>
        <v>#DIV/0!</v>
      </c>
      <c r="L86" s="33"/>
      <c r="M86" s="9"/>
      <c r="N86" s="26" t="e">
        <f t="shared" si="5"/>
        <v>#DIV/0!</v>
      </c>
      <c r="O86" s="9"/>
      <c r="P86" s="9"/>
      <c r="Q86" s="15" t="e">
        <f>O86/(L86+#REF!)*100</f>
        <v>#REF!</v>
      </c>
      <c r="R86" s="33"/>
      <c r="S86" s="9"/>
      <c r="T86" s="16" t="e">
        <f>(#REF!/R86*100)</f>
        <v>#REF!</v>
      </c>
      <c r="V86" s="38"/>
      <c r="AA86" s="39"/>
    </row>
    <row r="87" spans="1:27" hidden="1" x14ac:dyDescent="0.25">
      <c r="A87" s="9">
        <v>59</v>
      </c>
      <c r="B87" s="10"/>
      <c r="C87" s="11"/>
      <c r="D87" s="9"/>
      <c r="E87" s="33"/>
      <c r="F87" s="9"/>
      <c r="G87" s="9"/>
      <c r="H87" s="14" t="e">
        <f t="shared" si="2"/>
        <v>#DIV/0!</v>
      </c>
      <c r="I87" s="33"/>
      <c r="J87" s="9"/>
      <c r="K87" s="26" t="e">
        <f t="shared" si="3"/>
        <v>#DIV/0!</v>
      </c>
      <c r="L87" s="33"/>
      <c r="M87" s="9"/>
      <c r="N87" s="26" t="e">
        <f t="shared" si="5"/>
        <v>#DIV/0!</v>
      </c>
      <c r="O87" s="9"/>
      <c r="P87" s="9"/>
      <c r="Q87" s="15" t="e">
        <f>O87/(L87+#REF!)*100</f>
        <v>#REF!</v>
      </c>
      <c r="R87" s="33"/>
      <c r="S87" s="9"/>
      <c r="T87" s="16" t="e">
        <f>(#REF!/R87*100)</f>
        <v>#REF!</v>
      </c>
      <c r="V87" s="38"/>
      <c r="AA87" s="39"/>
    </row>
    <row r="88" spans="1:27" hidden="1" x14ac:dyDescent="0.25">
      <c r="A88" s="9">
        <v>60</v>
      </c>
      <c r="B88" s="10"/>
      <c r="C88" s="11"/>
      <c r="D88" s="9"/>
      <c r="E88" s="33"/>
      <c r="F88" s="9"/>
      <c r="G88" s="9"/>
      <c r="H88" s="14" t="e">
        <f t="shared" si="2"/>
        <v>#DIV/0!</v>
      </c>
      <c r="I88" s="33"/>
      <c r="J88" s="9"/>
      <c r="K88" s="26" t="e">
        <f t="shared" si="3"/>
        <v>#DIV/0!</v>
      </c>
      <c r="L88" s="33"/>
      <c r="M88" s="9"/>
      <c r="N88" s="26" t="e">
        <f t="shared" si="5"/>
        <v>#DIV/0!</v>
      </c>
      <c r="O88" s="9"/>
      <c r="P88" s="9"/>
      <c r="Q88" s="15" t="e">
        <f>O88/(L88+#REF!)*100</f>
        <v>#REF!</v>
      </c>
      <c r="R88" s="33"/>
      <c r="S88" s="9"/>
      <c r="T88" s="16" t="e">
        <f>(#REF!/R88*100)</f>
        <v>#REF!</v>
      </c>
      <c r="V88" s="38"/>
      <c r="AA88" s="39"/>
    </row>
    <row r="89" spans="1:27" hidden="1" x14ac:dyDescent="0.25">
      <c r="A89" s="9">
        <v>61</v>
      </c>
      <c r="B89" s="10"/>
      <c r="C89" s="11"/>
      <c r="D89" s="9"/>
      <c r="E89" s="33"/>
      <c r="F89" s="9"/>
      <c r="G89" s="9"/>
      <c r="H89" s="14" t="e">
        <f t="shared" si="2"/>
        <v>#DIV/0!</v>
      </c>
      <c r="I89" s="33"/>
      <c r="J89" s="9"/>
      <c r="K89" s="26" t="e">
        <f t="shared" si="3"/>
        <v>#DIV/0!</v>
      </c>
      <c r="L89" s="33"/>
      <c r="M89" s="9"/>
      <c r="N89" s="26" t="e">
        <f t="shared" si="5"/>
        <v>#DIV/0!</v>
      </c>
      <c r="O89" s="9"/>
      <c r="P89" s="9"/>
      <c r="Q89" s="15" t="e">
        <f>O89/(L89+#REF!)*100</f>
        <v>#REF!</v>
      </c>
      <c r="R89" s="33"/>
      <c r="S89" s="9"/>
      <c r="T89" s="16" t="e">
        <f>(#REF!/R89*100)</f>
        <v>#REF!</v>
      </c>
      <c r="V89" s="38"/>
      <c r="AA89" s="39"/>
    </row>
    <row r="90" spans="1:27" hidden="1" x14ac:dyDescent="0.25">
      <c r="A90" s="9">
        <v>62</v>
      </c>
      <c r="B90" s="10"/>
      <c r="C90" s="11"/>
      <c r="D90" s="9"/>
      <c r="E90" s="33"/>
      <c r="F90" s="9"/>
      <c r="G90" s="9"/>
      <c r="H90" s="14" t="e">
        <f t="shared" si="2"/>
        <v>#DIV/0!</v>
      </c>
      <c r="I90" s="33"/>
      <c r="J90" s="9"/>
      <c r="K90" s="26" t="e">
        <f t="shared" si="3"/>
        <v>#DIV/0!</v>
      </c>
      <c r="L90" s="33"/>
      <c r="M90" s="9"/>
      <c r="N90" s="26" t="e">
        <f t="shared" si="5"/>
        <v>#DIV/0!</v>
      </c>
      <c r="O90" s="9"/>
      <c r="P90" s="9"/>
      <c r="Q90" s="15" t="e">
        <f>O90/(L90+#REF!)*100</f>
        <v>#REF!</v>
      </c>
      <c r="R90" s="33"/>
      <c r="S90" s="9"/>
      <c r="T90" s="16" t="e">
        <f>(#REF!/R90*100)</f>
        <v>#REF!</v>
      </c>
      <c r="V90" s="38"/>
      <c r="AA90" s="39"/>
    </row>
    <row r="91" spans="1:27" hidden="1" x14ac:dyDescent="0.25">
      <c r="A91" s="9">
        <v>63</v>
      </c>
      <c r="B91" s="10"/>
      <c r="C91" s="11"/>
      <c r="D91" s="9"/>
      <c r="E91" s="33"/>
      <c r="F91" s="9"/>
      <c r="G91" s="9"/>
      <c r="H91" s="14" t="e">
        <f t="shared" si="2"/>
        <v>#DIV/0!</v>
      </c>
      <c r="I91" s="33"/>
      <c r="J91" s="9"/>
      <c r="K91" s="26" t="e">
        <f t="shared" si="3"/>
        <v>#DIV/0!</v>
      </c>
      <c r="L91" s="33"/>
      <c r="M91" s="9"/>
      <c r="N91" s="26" t="e">
        <f t="shared" si="5"/>
        <v>#DIV/0!</v>
      </c>
      <c r="O91" s="9"/>
      <c r="P91" s="9"/>
      <c r="Q91" s="15" t="e">
        <f>O91/(L91+#REF!)*100</f>
        <v>#REF!</v>
      </c>
      <c r="R91" s="33"/>
      <c r="S91" s="9"/>
      <c r="T91" s="16" t="e">
        <f>(#REF!/R91*100)</f>
        <v>#REF!</v>
      </c>
      <c r="V91" s="38"/>
      <c r="AA91" s="39"/>
    </row>
    <row r="92" spans="1:27" hidden="1" x14ac:dyDescent="0.25">
      <c r="A92" s="9">
        <v>64</v>
      </c>
      <c r="B92" s="9"/>
      <c r="C92" s="9"/>
      <c r="D92" s="9"/>
      <c r="E92" s="33"/>
      <c r="F92" s="9"/>
      <c r="G92" s="9"/>
      <c r="H92" s="14" t="e">
        <f t="shared" ref="H92" si="9">F92/E92*100</f>
        <v>#DIV/0!</v>
      </c>
      <c r="I92" s="33"/>
      <c r="J92" s="9"/>
      <c r="K92" s="26" t="e">
        <f t="shared" si="3"/>
        <v>#DIV/0!</v>
      </c>
      <c r="L92" s="33"/>
      <c r="M92" s="9"/>
      <c r="N92" s="26" t="e">
        <f t="shared" si="5"/>
        <v>#DIV/0!</v>
      </c>
      <c r="O92" s="9"/>
      <c r="P92" s="9"/>
      <c r="Q92" s="15" t="e">
        <f>O92/(L92+#REF!)*100</f>
        <v>#REF!</v>
      </c>
      <c r="R92" s="33"/>
      <c r="S92" s="9"/>
      <c r="T92" s="16" t="e">
        <f>(#REF!/R92*100)</f>
        <v>#REF!</v>
      </c>
      <c r="V92" s="38"/>
      <c r="AA92" s="39"/>
    </row>
    <row r="93" spans="1:27" ht="14.45" customHeight="1" x14ac:dyDescent="0.25">
      <c r="A93" s="61" t="s">
        <v>19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AA93" s="39"/>
    </row>
    <row r="94" spans="1:27" ht="14.45" customHeight="1" x14ac:dyDescent="0.25">
      <c r="A94" s="70" t="s">
        <v>20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AA94" s="39"/>
    </row>
    <row r="95" spans="1:27" ht="14.45" customHeight="1" x14ac:dyDescent="0.25">
      <c r="A95" s="8"/>
      <c r="B95" s="8"/>
      <c r="C95" s="8"/>
      <c r="D95" s="8"/>
      <c r="E95" s="35"/>
      <c r="F95" s="8"/>
      <c r="G95" s="8"/>
      <c r="H95" s="8"/>
      <c r="I95" s="35"/>
      <c r="J95" s="8"/>
      <c r="K95" s="8"/>
      <c r="L95" s="35"/>
      <c r="M95" s="8"/>
      <c r="N95" s="8"/>
      <c r="O95" s="8"/>
      <c r="P95" s="8"/>
      <c r="Q95" s="8"/>
      <c r="R95" s="35"/>
      <c r="S95" s="8"/>
      <c r="T95" s="8"/>
      <c r="AA95" s="39"/>
    </row>
    <row r="96" spans="1:27" ht="14.45" customHeight="1" x14ac:dyDescent="0.25">
      <c r="A96" s="8"/>
      <c r="B96" s="8"/>
      <c r="C96" s="8"/>
      <c r="D96" s="8"/>
      <c r="E96" s="35"/>
      <c r="F96" s="8"/>
      <c r="G96" s="8"/>
      <c r="H96" s="8"/>
      <c r="I96" s="35"/>
      <c r="J96" s="8"/>
      <c r="K96" s="8"/>
      <c r="L96" s="35"/>
      <c r="M96" s="8"/>
      <c r="N96" s="8"/>
      <c r="O96" s="8"/>
      <c r="P96" s="8"/>
      <c r="Q96" s="8"/>
      <c r="R96" s="35"/>
      <c r="S96" s="8"/>
      <c r="T96" s="8"/>
      <c r="AA96" s="39"/>
    </row>
    <row r="97" spans="1:27" ht="14.45" customHeight="1" x14ac:dyDescent="0.25">
      <c r="A97" s="8"/>
      <c r="B97" s="55" t="s">
        <v>99</v>
      </c>
      <c r="C97" s="55"/>
      <c r="D97" s="55"/>
      <c r="E97" s="55"/>
      <c r="F97" s="18"/>
      <c r="G97" s="56" t="s">
        <v>52</v>
      </c>
      <c r="H97" s="56"/>
      <c r="I97" s="56"/>
      <c r="J97" s="56"/>
      <c r="K97" s="56"/>
      <c r="L97" s="19"/>
      <c r="M97" s="57" t="s">
        <v>53</v>
      </c>
      <c r="N97" s="57"/>
      <c r="O97" s="8"/>
      <c r="P97" s="8"/>
      <c r="Q97" s="8"/>
      <c r="R97" s="35"/>
      <c r="S97" s="8"/>
      <c r="T97" s="8"/>
      <c r="AA97" s="39"/>
    </row>
    <row r="98" spans="1:27" ht="14.45" customHeight="1" x14ac:dyDescent="0.25">
      <c r="A98" s="8"/>
      <c r="B98" s="65" t="s">
        <v>54</v>
      </c>
      <c r="C98" s="65"/>
      <c r="D98" s="65"/>
      <c r="E98" s="65"/>
      <c r="F98" s="20"/>
      <c r="G98" s="65" t="s">
        <v>21</v>
      </c>
      <c r="H98" s="65"/>
      <c r="I98" s="65"/>
      <c r="J98" s="65"/>
      <c r="K98" s="65"/>
      <c r="L98" s="21"/>
      <c r="M98" s="66" t="s">
        <v>22</v>
      </c>
      <c r="N98" s="66"/>
      <c r="O98" s="8"/>
      <c r="P98" s="8"/>
      <c r="Q98" s="8"/>
      <c r="R98" s="35"/>
      <c r="S98" s="8"/>
      <c r="T98" s="8"/>
      <c r="AA98" s="39"/>
    </row>
    <row r="99" spans="1:27" ht="14.45" customHeight="1" x14ac:dyDescent="0.25">
      <c r="A99" s="8"/>
      <c r="B99" s="8"/>
      <c r="C99" s="8"/>
      <c r="D99" s="8"/>
      <c r="E99" s="35"/>
      <c r="F99" s="8"/>
      <c r="G99" s="8"/>
      <c r="H99" s="8"/>
      <c r="I99" s="35"/>
      <c r="J99" s="8"/>
      <c r="K99" s="8"/>
      <c r="L99" s="35"/>
      <c r="M99" s="8"/>
      <c r="N99" s="8"/>
      <c r="O99" s="8"/>
      <c r="P99" s="8"/>
      <c r="Q99" s="8"/>
      <c r="R99" s="35"/>
      <c r="S99" s="8"/>
      <c r="T99" s="8"/>
      <c r="AA99" s="39"/>
    </row>
    <row r="100" spans="1:27" ht="14.45" customHeight="1" x14ac:dyDescent="0.25">
      <c r="A100" s="8"/>
      <c r="B100" s="8"/>
      <c r="C100" s="8"/>
      <c r="D100" s="8"/>
      <c r="E100" s="35"/>
      <c r="F100" s="8"/>
      <c r="G100" s="8"/>
      <c r="H100" s="8"/>
      <c r="I100" s="35"/>
      <c r="J100" s="8"/>
      <c r="K100" s="8"/>
      <c r="L100" s="35"/>
      <c r="M100" s="8"/>
      <c r="N100" s="8"/>
      <c r="O100" s="8"/>
      <c r="P100" s="8"/>
      <c r="Q100" s="8"/>
      <c r="R100" s="35"/>
      <c r="S100" s="8"/>
      <c r="T100" s="8"/>
      <c r="AA100" s="39"/>
    </row>
    <row r="101" spans="1:27" ht="14.45" customHeight="1" x14ac:dyDescent="0.25">
      <c r="A101" s="8"/>
      <c r="B101" s="8"/>
      <c r="C101" s="8"/>
      <c r="D101" s="8"/>
      <c r="E101" s="35"/>
      <c r="F101" s="8"/>
      <c r="G101" s="8"/>
      <c r="H101" s="8"/>
      <c r="I101" s="35"/>
      <c r="J101" s="8"/>
      <c r="K101" s="8"/>
      <c r="L101" s="35"/>
      <c r="M101" s="8"/>
      <c r="N101" s="8"/>
      <c r="O101" s="8"/>
      <c r="P101" s="8"/>
      <c r="Q101" s="8"/>
      <c r="R101" s="35"/>
      <c r="S101" s="8"/>
      <c r="T101" s="8"/>
      <c r="AA101" s="39"/>
    </row>
    <row r="102" spans="1:27" ht="14.45" customHeight="1" x14ac:dyDescent="0.25">
      <c r="A102" s="8"/>
      <c r="B102" s="8"/>
      <c r="C102" s="8"/>
      <c r="D102" s="8"/>
      <c r="E102" s="35"/>
      <c r="F102" s="8"/>
      <c r="G102" s="8"/>
      <c r="H102" s="8"/>
      <c r="I102" s="35"/>
      <c r="J102" s="8"/>
      <c r="K102" s="8"/>
      <c r="L102" s="35"/>
      <c r="M102" s="8"/>
      <c r="N102" s="8"/>
      <c r="O102" s="8"/>
      <c r="P102" s="8"/>
      <c r="Q102" s="8"/>
      <c r="R102" s="35"/>
      <c r="S102" s="8"/>
      <c r="T102" s="8"/>
      <c r="AA102" s="39"/>
    </row>
    <row r="103" spans="1:27" ht="14.45" customHeight="1" x14ac:dyDescent="0.25">
      <c r="A103" s="8"/>
      <c r="B103" s="8"/>
      <c r="C103" s="8"/>
      <c r="D103" s="8"/>
      <c r="E103" s="35"/>
      <c r="F103" s="8"/>
      <c r="G103" s="8"/>
      <c r="H103" s="8"/>
      <c r="I103" s="35"/>
      <c r="J103" s="8"/>
      <c r="K103" s="8"/>
      <c r="L103" s="35"/>
      <c r="M103" s="8"/>
      <c r="N103" s="8"/>
      <c r="O103" s="8"/>
      <c r="P103" s="8"/>
      <c r="Q103" s="8"/>
      <c r="R103" s="35"/>
      <c r="S103" s="8"/>
      <c r="T103" s="8"/>
      <c r="AA103" s="39"/>
    </row>
    <row r="104" spans="1:27" ht="14.45" customHeight="1" x14ac:dyDescent="0.25">
      <c r="A104" s="8"/>
      <c r="B104" s="8"/>
      <c r="C104" s="8"/>
      <c r="D104" s="8"/>
      <c r="E104" s="35"/>
      <c r="F104" s="8"/>
      <c r="G104" s="8"/>
      <c r="H104" s="8"/>
      <c r="I104" s="35"/>
      <c r="J104" s="8"/>
      <c r="K104" s="8"/>
      <c r="L104" s="35"/>
      <c r="M104" s="8"/>
      <c r="N104" s="8"/>
      <c r="O104" s="8"/>
      <c r="P104" s="8"/>
      <c r="Q104" s="8"/>
      <c r="R104" s="35"/>
      <c r="S104" s="8"/>
      <c r="T104" s="8"/>
      <c r="AA104" s="39"/>
    </row>
    <row r="105" spans="1:27" ht="14.45" customHeight="1" x14ac:dyDescent="0.25">
      <c r="A105" s="8"/>
      <c r="B105" s="8"/>
      <c r="C105" s="8"/>
      <c r="D105" s="8"/>
      <c r="E105" s="35"/>
      <c r="F105" s="8"/>
      <c r="G105" s="8"/>
      <c r="H105" s="8"/>
      <c r="I105" s="35"/>
      <c r="J105" s="8"/>
      <c r="K105" s="8"/>
      <c r="L105" s="35"/>
      <c r="M105" s="8"/>
      <c r="N105" s="8"/>
      <c r="O105" s="8"/>
      <c r="P105" s="8"/>
      <c r="Q105" s="8"/>
      <c r="R105" s="35"/>
      <c r="S105" s="8"/>
      <c r="T105" s="8"/>
      <c r="AA105" s="39"/>
    </row>
    <row r="106" spans="1:27" ht="14.45" customHeight="1" x14ac:dyDescent="0.25">
      <c r="A106" s="8"/>
      <c r="B106" s="8"/>
      <c r="C106" s="8"/>
      <c r="D106" s="8"/>
      <c r="E106" s="35"/>
      <c r="F106" s="8"/>
      <c r="G106" s="8"/>
      <c r="H106" s="8"/>
      <c r="I106" s="35"/>
      <c r="J106" s="8"/>
      <c r="K106" s="8"/>
      <c r="L106" s="35"/>
      <c r="M106" s="8"/>
      <c r="N106" s="8"/>
      <c r="O106" s="8"/>
      <c r="P106" s="8"/>
      <c r="Q106" s="8"/>
      <c r="R106" s="35"/>
      <c r="S106" s="8"/>
      <c r="T106" s="8"/>
    </row>
    <row r="107" spans="1:27" ht="14.45" customHeight="1" x14ac:dyDescent="0.25">
      <c r="A107" s="8"/>
      <c r="B107" s="8"/>
      <c r="C107" s="8"/>
      <c r="D107" s="8"/>
      <c r="E107" s="35"/>
      <c r="F107" s="8"/>
      <c r="G107" s="8"/>
      <c r="H107" s="8"/>
      <c r="I107" s="35"/>
      <c r="J107" s="8"/>
      <c r="K107" s="8"/>
      <c r="L107" s="35"/>
      <c r="M107" s="8"/>
      <c r="N107" s="8"/>
      <c r="O107" s="8"/>
      <c r="P107" s="8"/>
      <c r="Q107" s="8"/>
      <c r="R107" s="35"/>
      <c r="S107" s="8"/>
      <c r="T107" s="8"/>
    </row>
    <row r="108" spans="1:27" ht="14.45" customHeight="1" x14ac:dyDescent="0.25">
      <c r="A108" s="8"/>
      <c r="B108" s="8"/>
      <c r="C108" s="8"/>
      <c r="D108" s="8"/>
      <c r="E108" s="35"/>
      <c r="F108" s="8"/>
      <c r="G108" s="8"/>
      <c r="H108" s="8"/>
      <c r="I108" s="35"/>
      <c r="J108" s="8"/>
      <c r="K108" s="8"/>
      <c r="L108" s="35"/>
      <c r="M108" s="8"/>
      <c r="N108" s="8"/>
      <c r="O108" s="8"/>
      <c r="P108" s="8"/>
      <c r="Q108" s="8"/>
      <c r="R108" s="35"/>
      <c r="S108" s="8"/>
      <c r="T108" s="8"/>
    </row>
    <row r="109" spans="1:27" ht="14.45" customHeight="1" x14ac:dyDescent="0.25">
      <c r="A109" s="8"/>
      <c r="B109" s="8"/>
      <c r="C109" s="8"/>
      <c r="D109" s="8"/>
      <c r="E109" s="35"/>
      <c r="F109" s="8"/>
      <c r="G109" s="8"/>
      <c r="H109" s="8"/>
      <c r="I109" s="35"/>
      <c r="J109" s="8"/>
      <c r="K109" s="8"/>
      <c r="L109" s="35"/>
      <c r="M109" s="8"/>
      <c r="N109" s="8"/>
      <c r="O109" s="8"/>
      <c r="P109" s="8"/>
      <c r="Q109" s="8"/>
      <c r="R109" s="35"/>
      <c r="S109" s="8"/>
      <c r="T109" s="8"/>
    </row>
    <row r="110" spans="1:27" ht="14.45" customHeight="1" x14ac:dyDescent="0.25">
      <c r="A110" s="8"/>
      <c r="B110" s="8"/>
      <c r="C110" s="8"/>
      <c r="D110" s="8"/>
      <c r="E110" s="35"/>
      <c r="F110" s="8"/>
      <c r="G110" s="8"/>
      <c r="H110" s="8"/>
      <c r="I110" s="35"/>
      <c r="J110" s="8"/>
      <c r="K110" s="8"/>
      <c r="L110" s="35"/>
      <c r="M110" s="8"/>
      <c r="N110" s="8"/>
      <c r="O110" s="8"/>
      <c r="P110" s="8"/>
      <c r="Q110" s="8"/>
      <c r="R110" s="35"/>
      <c r="S110" s="8"/>
      <c r="T110" s="8"/>
    </row>
    <row r="111" spans="1:27" ht="14.45" customHeight="1" x14ac:dyDescent="0.25">
      <c r="A111" s="8"/>
      <c r="B111" s="8"/>
      <c r="C111" s="8"/>
      <c r="D111" s="8"/>
      <c r="E111" s="35"/>
      <c r="F111" s="8"/>
      <c r="G111" s="8"/>
      <c r="H111" s="8"/>
      <c r="I111" s="35"/>
      <c r="J111" s="8"/>
      <c r="K111" s="8"/>
      <c r="L111" s="35"/>
      <c r="M111" s="8"/>
      <c r="N111" s="8"/>
      <c r="O111" s="8"/>
      <c r="P111" s="8"/>
      <c r="Q111" s="8"/>
      <c r="R111" s="35"/>
      <c r="S111" s="8"/>
      <c r="T111" s="8"/>
    </row>
    <row r="112" spans="1:27" ht="14.45" customHeight="1" x14ac:dyDescent="0.25">
      <c r="A112" s="8"/>
      <c r="B112" s="8"/>
      <c r="C112" s="8"/>
      <c r="D112" s="8"/>
      <c r="E112" s="35"/>
      <c r="F112" s="8"/>
      <c r="G112" s="8"/>
      <c r="H112" s="8"/>
      <c r="I112" s="35"/>
      <c r="J112" s="8"/>
      <c r="K112" s="8"/>
      <c r="L112" s="35"/>
      <c r="M112" s="8"/>
      <c r="N112" s="8"/>
      <c r="O112" s="8"/>
      <c r="P112" s="8"/>
      <c r="Q112" s="8"/>
      <c r="R112" s="35"/>
      <c r="S112" s="8"/>
      <c r="T112" s="8"/>
    </row>
    <row r="113" spans="1:20" ht="14.45" customHeight="1" x14ac:dyDescent="0.25">
      <c r="A113" s="8"/>
      <c r="B113" s="8"/>
      <c r="C113" s="8"/>
      <c r="D113" s="8"/>
      <c r="E113" s="35"/>
      <c r="F113" s="8"/>
      <c r="G113" s="8"/>
      <c r="H113" s="8"/>
      <c r="I113" s="35"/>
      <c r="J113" s="8"/>
      <c r="K113" s="8"/>
      <c r="L113" s="35"/>
      <c r="M113" s="8"/>
      <c r="N113" s="8"/>
      <c r="O113" s="8"/>
      <c r="P113" s="8"/>
      <c r="Q113" s="8"/>
      <c r="R113" s="35"/>
      <c r="S113" s="8"/>
      <c r="T113" s="8"/>
    </row>
    <row r="114" spans="1:20" ht="14.45" customHeight="1" x14ac:dyDescent="0.25">
      <c r="A114" s="8"/>
      <c r="B114" s="8"/>
      <c r="C114" s="8"/>
      <c r="D114" s="8"/>
      <c r="E114" s="35"/>
      <c r="F114" s="8"/>
      <c r="G114" s="8"/>
      <c r="H114" s="8"/>
      <c r="I114" s="35"/>
      <c r="J114" s="8"/>
      <c r="K114" s="8"/>
      <c r="L114" s="35"/>
      <c r="M114" s="8"/>
      <c r="N114" s="8"/>
      <c r="O114" s="8"/>
      <c r="P114" s="8"/>
      <c r="Q114" s="8"/>
      <c r="R114" s="35"/>
      <c r="S114" s="8"/>
      <c r="T114" s="8"/>
    </row>
    <row r="115" spans="1:20" ht="14.45" customHeight="1" x14ac:dyDescent="0.25">
      <c r="A115" s="8"/>
      <c r="B115" s="8"/>
      <c r="C115" s="8"/>
      <c r="D115" s="8"/>
      <c r="E115" s="35"/>
      <c r="F115" s="8"/>
      <c r="G115" s="8"/>
      <c r="H115" s="8"/>
      <c r="I115" s="35"/>
      <c r="J115" s="8"/>
      <c r="K115" s="8"/>
      <c r="L115" s="35"/>
      <c r="M115" s="8"/>
      <c r="N115" s="8"/>
      <c r="O115" s="8"/>
      <c r="P115" s="8"/>
      <c r="Q115" s="8"/>
      <c r="R115" s="35"/>
      <c r="S115" s="8"/>
      <c r="T115" s="8"/>
    </row>
    <row r="116" spans="1:20" ht="14.45" customHeight="1" x14ac:dyDescent="0.25">
      <c r="A116" s="8"/>
      <c r="B116" s="8"/>
      <c r="C116" s="8"/>
      <c r="D116" s="8"/>
      <c r="E116" s="35"/>
      <c r="F116" s="8"/>
      <c r="G116" s="8"/>
      <c r="H116" s="8"/>
      <c r="I116" s="35"/>
      <c r="J116" s="8"/>
      <c r="K116" s="8"/>
      <c r="L116" s="35"/>
      <c r="M116" s="8"/>
      <c r="N116" s="8"/>
      <c r="O116" s="8"/>
      <c r="P116" s="8"/>
      <c r="Q116" s="8"/>
      <c r="R116" s="35"/>
      <c r="S116" s="8"/>
      <c r="T116" s="8"/>
    </row>
    <row r="117" spans="1:20" ht="14.45" customHeight="1" x14ac:dyDescent="0.25">
      <c r="A117" s="8"/>
      <c r="B117" s="8"/>
      <c r="C117" s="8"/>
      <c r="D117" s="8"/>
      <c r="E117" s="35"/>
      <c r="F117" s="8"/>
      <c r="G117" s="8"/>
      <c r="H117" s="8"/>
      <c r="I117" s="35"/>
      <c r="J117" s="8"/>
      <c r="K117" s="8"/>
      <c r="L117" s="35"/>
      <c r="M117" s="8"/>
      <c r="N117" s="8"/>
      <c r="O117" s="8"/>
      <c r="P117" s="8"/>
      <c r="Q117" s="8"/>
      <c r="R117" s="35"/>
      <c r="S117" s="8"/>
      <c r="T117" s="8"/>
    </row>
    <row r="118" spans="1:20" ht="14.45" customHeight="1" x14ac:dyDescent="0.25">
      <c r="A118" s="8"/>
      <c r="B118" s="8"/>
      <c r="C118" s="8"/>
      <c r="D118" s="8"/>
      <c r="E118" s="35"/>
      <c r="F118" s="8"/>
      <c r="G118" s="8"/>
      <c r="H118" s="8"/>
      <c r="I118" s="35"/>
      <c r="J118" s="8"/>
      <c r="K118" s="8"/>
      <c r="L118" s="35"/>
      <c r="M118" s="8"/>
      <c r="N118" s="8"/>
      <c r="O118" s="8"/>
      <c r="P118" s="8"/>
      <c r="Q118" s="8"/>
      <c r="R118" s="35"/>
      <c r="S118" s="8"/>
      <c r="T118" s="8"/>
    </row>
    <row r="119" spans="1:20" ht="14.45" customHeight="1" x14ac:dyDescent="0.25">
      <c r="A119" s="8"/>
      <c r="B119" s="8"/>
      <c r="C119" s="8"/>
      <c r="D119" s="8"/>
      <c r="E119" s="35"/>
      <c r="F119" s="8"/>
      <c r="G119" s="8"/>
      <c r="H119" s="8"/>
      <c r="I119" s="35"/>
      <c r="J119" s="8"/>
      <c r="K119" s="8"/>
      <c r="L119" s="35"/>
      <c r="M119" s="8"/>
      <c r="N119" s="8"/>
      <c r="O119" s="8"/>
      <c r="P119" s="8"/>
      <c r="Q119" s="8"/>
      <c r="R119" s="35"/>
      <c r="S119" s="8"/>
      <c r="T119" s="8"/>
    </row>
    <row r="120" spans="1:20" ht="14.45" customHeight="1" x14ac:dyDescent="0.25">
      <c r="A120" s="8"/>
      <c r="B120" s="8"/>
      <c r="C120" s="8"/>
      <c r="D120" s="8"/>
      <c r="E120" s="35"/>
      <c r="F120" s="8"/>
      <c r="G120" s="8"/>
      <c r="H120" s="8"/>
      <c r="I120" s="35"/>
      <c r="J120" s="8"/>
      <c r="K120" s="8"/>
      <c r="L120" s="35"/>
      <c r="M120" s="8"/>
      <c r="N120" s="8"/>
      <c r="O120" s="8"/>
      <c r="P120" s="8"/>
      <c r="Q120" s="8"/>
      <c r="R120" s="35"/>
      <c r="S120" s="8"/>
      <c r="T120" s="8"/>
    </row>
    <row r="121" spans="1:20" ht="14.45" customHeight="1" x14ac:dyDescent="0.25">
      <c r="A121" s="8"/>
      <c r="B121" s="8"/>
      <c r="C121" s="8"/>
      <c r="D121" s="8"/>
      <c r="E121" s="35"/>
      <c r="F121" s="8"/>
      <c r="G121" s="8"/>
      <c r="H121" s="8"/>
      <c r="I121" s="35"/>
      <c r="J121" s="8"/>
      <c r="K121" s="8"/>
      <c r="L121" s="35"/>
      <c r="M121" s="8"/>
      <c r="N121" s="8"/>
      <c r="O121" s="8"/>
      <c r="P121" s="8"/>
      <c r="Q121" s="8"/>
      <c r="R121" s="35"/>
      <c r="S121" s="8"/>
      <c r="T121" s="8"/>
    </row>
    <row r="122" spans="1:20" ht="14.45" customHeight="1" x14ac:dyDescent="0.25">
      <c r="A122" s="8"/>
      <c r="B122" s="8"/>
      <c r="C122" s="8"/>
      <c r="D122" s="8"/>
      <c r="E122" s="35"/>
      <c r="F122" s="8"/>
      <c r="G122" s="8"/>
      <c r="H122" s="8"/>
      <c r="I122" s="35"/>
      <c r="J122" s="8"/>
      <c r="K122" s="8"/>
      <c r="L122" s="35"/>
      <c r="M122" s="8"/>
      <c r="N122" s="8"/>
      <c r="O122" s="8"/>
      <c r="P122" s="8"/>
      <c r="Q122" s="8"/>
      <c r="R122" s="35"/>
      <c r="S122" s="8"/>
      <c r="T122" s="8"/>
    </row>
    <row r="123" spans="1:20" ht="14.45" customHeight="1" x14ac:dyDescent="0.25">
      <c r="A123" s="8"/>
      <c r="B123" s="8"/>
      <c r="C123" s="8"/>
      <c r="D123" s="8"/>
      <c r="E123" s="35"/>
      <c r="F123" s="8"/>
      <c r="G123" s="8"/>
      <c r="H123" s="8"/>
      <c r="I123" s="35"/>
      <c r="J123" s="8"/>
      <c r="K123" s="8"/>
      <c r="L123" s="35"/>
      <c r="M123" s="8"/>
      <c r="N123" s="8"/>
      <c r="O123" s="8"/>
      <c r="P123" s="8"/>
      <c r="Q123" s="8"/>
      <c r="R123" s="35"/>
      <c r="S123" s="8"/>
      <c r="T123" s="8"/>
    </row>
    <row r="124" spans="1:20" ht="14.45" customHeight="1" x14ac:dyDescent="0.25">
      <c r="A124" s="8"/>
      <c r="B124" s="8"/>
      <c r="C124" s="8"/>
      <c r="D124" s="8"/>
      <c r="E124" s="35"/>
      <c r="F124" s="8"/>
      <c r="G124" s="8"/>
      <c r="H124" s="8"/>
      <c r="I124" s="35"/>
      <c r="J124" s="8"/>
      <c r="K124" s="8"/>
      <c r="L124" s="35"/>
      <c r="M124" s="8"/>
      <c r="N124" s="8"/>
      <c r="O124" s="8"/>
      <c r="P124" s="8"/>
      <c r="Q124" s="8"/>
      <c r="R124" s="35"/>
      <c r="S124" s="8"/>
      <c r="T124" s="8"/>
    </row>
    <row r="125" spans="1:20" ht="14.45" customHeight="1" x14ac:dyDescent="0.25">
      <c r="A125" s="8"/>
      <c r="B125" s="8"/>
      <c r="C125" s="8"/>
      <c r="D125" s="8"/>
      <c r="E125" s="35"/>
      <c r="F125" s="8"/>
      <c r="G125" s="8"/>
      <c r="H125" s="8"/>
      <c r="I125" s="35"/>
      <c r="J125" s="8"/>
      <c r="K125" s="8"/>
      <c r="L125" s="35"/>
      <c r="M125" s="8"/>
      <c r="N125" s="8"/>
      <c r="O125" s="8"/>
      <c r="P125" s="8"/>
      <c r="Q125" s="8"/>
      <c r="R125" s="35"/>
      <c r="S125" s="8"/>
      <c r="T125" s="8"/>
    </row>
    <row r="126" spans="1:20" ht="14.45" customHeight="1" x14ac:dyDescent="0.25">
      <c r="A126" s="8"/>
      <c r="B126" s="8"/>
      <c r="C126" s="8"/>
      <c r="D126" s="8"/>
      <c r="E126" s="35"/>
      <c r="F126" s="8"/>
      <c r="G126" s="8"/>
      <c r="H126" s="8"/>
      <c r="I126" s="35"/>
      <c r="J126" s="8"/>
      <c r="K126" s="8"/>
      <c r="L126" s="35"/>
      <c r="M126" s="8"/>
      <c r="N126" s="8"/>
      <c r="O126" s="8"/>
      <c r="P126" s="8"/>
      <c r="Q126" s="8"/>
      <c r="R126" s="35"/>
      <c r="S126" s="8"/>
      <c r="T126" s="8"/>
    </row>
    <row r="127" spans="1:20" ht="14.45" customHeight="1" x14ac:dyDescent="0.25">
      <c r="A127" s="8"/>
      <c r="B127" s="8"/>
      <c r="C127" s="8"/>
      <c r="D127" s="8"/>
      <c r="E127" s="35"/>
      <c r="F127" s="8"/>
      <c r="G127" s="8"/>
      <c r="H127" s="8"/>
      <c r="I127" s="35"/>
      <c r="J127" s="8"/>
      <c r="K127" s="8"/>
      <c r="L127" s="35"/>
      <c r="M127" s="8"/>
      <c r="N127" s="8"/>
      <c r="O127" s="8"/>
      <c r="P127" s="8"/>
      <c r="Q127" s="8"/>
      <c r="R127" s="35"/>
      <c r="S127" s="8"/>
      <c r="T127" s="8"/>
    </row>
    <row r="128" spans="1:20" ht="14.45" customHeight="1" x14ac:dyDescent="0.25">
      <c r="A128" s="8"/>
      <c r="B128" s="8"/>
      <c r="C128" s="8"/>
      <c r="D128" s="8"/>
      <c r="E128" s="35"/>
      <c r="F128" s="8"/>
      <c r="G128" s="8"/>
      <c r="H128" s="8"/>
      <c r="I128" s="35"/>
      <c r="J128" s="8"/>
      <c r="K128" s="8"/>
      <c r="L128" s="35"/>
      <c r="M128" s="8"/>
      <c r="N128" s="8"/>
      <c r="O128" s="8"/>
      <c r="P128" s="8"/>
      <c r="Q128" s="8"/>
      <c r="R128" s="35"/>
      <c r="S128" s="8"/>
      <c r="T128" s="8"/>
    </row>
    <row r="129" spans="1:20" ht="14.45" customHeight="1" x14ac:dyDescent="0.25">
      <c r="A129" s="8"/>
      <c r="B129" s="8"/>
      <c r="C129" s="8"/>
      <c r="D129" s="8"/>
      <c r="E129" s="35"/>
      <c r="F129" s="8"/>
      <c r="G129" s="8"/>
      <c r="H129" s="8"/>
      <c r="I129" s="35"/>
      <c r="J129" s="8"/>
      <c r="K129" s="8"/>
      <c r="L129" s="35"/>
      <c r="M129" s="8"/>
      <c r="N129" s="8"/>
      <c r="O129" s="8"/>
      <c r="P129" s="8"/>
      <c r="Q129" s="8"/>
      <c r="R129" s="35"/>
      <c r="S129" s="8"/>
      <c r="T129" s="8"/>
    </row>
    <row r="130" spans="1:20" ht="14.45" customHeight="1" x14ac:dyDescent="0.25">
      <c r="A130" s="8"/>
      <c r="B130" s="8"/>
      <c r="C130" s="8"/>
      <c r="D130" s="8"/>
      <c r="E130" s="35"/>
      <c r="F130" s="8"/>
      <c r="G130" s="8"/>
      <c r="H130" s="8"/>
      <c r="I130" s="35"/>
      <c r="J130" s="8"/>
      <c r="K130" s="8"/>
      <c r="L130" s="35"/>
      <c r="M130" s="8"/>
      <c r="N130" s="8"/>
      <c r="O130" s="8"/>
      <c r="P130" s="8"/>
      <c r="Q130" s="8"/>
      <c r="R130" s="35"/>
      <c r="S130" s="8"/>
      <c r="T130" s="8"/>
    </row>
    <row r="131" spans="1:20" ht="14.45" customHeight="1" x14ac:dyDescent="0.25">
      <c r="A131" s="8"/>
      <c r="B131" s="8"/>
      <c r="C131" s="8"/>
      <c r="D131" s="8"/>
      <c r="E131" s="35"/>
      <c r="F131" s="8"/>
      <c r="G131" s="8"/>
      <c r="H131" s="8"/>
      <c r="I131" s="35"/>
      <c r="J131" s="8"/>
      <c r="K131" s="8"/>
      <c r="L131" s="35"/>
      <c r="M131" s="8"/>
      <c r="N131" s="8"/>
      <c r="O131" s="8"/>
      <c r="P131" s="8"/>
      <c r="Q131" s="8"/>
      <c r="R131" s="35"/>
      <c r="S131" s="8"/>
      <c r="T131" s="8"/>
    </row>
    <row r="132" spans="1:20" ht="14.45" customHeight="1" x14ac:dyDescent="0.25">
      <c r="A132" s="8"/>
      <c r="B132" s="8"/>
      <c r="C132" s="8"/>
      <c r="D132" s="8"/>
      <c r="E132" s="35"/>
      <c r="F132" s="8"/>
      <c r="G132" s="8"/>
      <c r="H132" s="8"/>
      <c r="I132" s="35"/>
      <c r="J132" s="8"/>
      <c r="K132" s="8"/>
      <c r="L132" s="35"/>
      <c r="M132" s="8"/>
      <c r="N132" s="8"/>
      <c r="O132" s="8"/>
      <c r="P132" s="8"/>
      <c r="Q132" s="8"/>
      <c r="R132" s="35"/>
      <c r="S132" s="8"/>
      <c r="T132" s="8"/>
    </row>
    <row r="133" spans="1:20" ht="14.45" customHeight="1" x14ac:dyDescent="0.25">
      <c r="A133" s="8"/>
      <c r="B133" s="8"/>
      <c r="C133" s="8"/>
      <c r="D133" s="8"/>
      <c r="E133" s="35"/>
      <c r="F133" s="8"/>
      <c r="G133" s="8"/>
      <c r="H133" s="8"/>
      <c r="I133" s="35"/>
      <c r="J133" s="8"/>
      <c r="K133" s="8"/>
      <c r="L133" s="35"/>
      <c r="M133" s="8"/>
      <c r="N133" s="8"/>
      <c r="O133" s="8"/>
      <c r="P133" s="8"/>
      <c r="Q133" s="8"/>
      <c r="R133" s="35"/>
      <c r="S133" s="8"/>
      <c r="T133" s="8"/>
    </row>
    <row r="134" spans="1:20" ht="14.45" customHeight="1" x14ac:dyDescent="0.25">
      <c r="A134" s="8"/>
      <c r="B134" s="8"/>
      <c r="C134" s="8"/>
      <c r="D134" s="8"/>
      <c r="E134" s="35"/>
      <c r="F134" s="8"/>
      <c r="G134" s="8"/>
      <c r="H134" s="8"/>
      <c r="I134" s="35"/>
      <c r="J134" s="8"/>
      <c r="K134" s="8"/>
      <c r="L134" s="35"/>
      <c r="M134" s="8"/>
      <c r="N134" s="8"/>
      <c r="O134" s="8"/>
      <c r="P134" s="8"/>
      <c r="Q134" s="8"/>
      <c r="R134" s="35"/>
      <c r="S134" s="8"/>
      <c r="T134" s="8"/>
    </row>
    <row r="135" spans="1:20" ht="14.45" customHeight="1" x14ac:dyDescent="0.25">
      <c r="A135" s="8"/>
      <c r="B135" s="8"/>
      <c r="C135" s="8"/>
      <c r="D135" s="8"/>
      <c r="E135" s="35"/>
      <c r="F135" s="8"/>
      <c r="G135" s="8"/>
      <c r="H135" s="8"/>
      <c r="I135" s="35"/>
      <c r="J135" s="8"/>
      <c r="K135" s="8"/>
      <c r="L135" s="35"/>
      <c r="M135" s="8"/>
      <c r="N135" s="8"/>
      <c r="O135" s="8"/>
      <c r="P135" s="8"/>
      <c r="Q135" s="8"/>
      <c r="R135" s="35"/>
      <c r="S135" s="8"/>
      <c r="T135" s="8"/>
    </row>
    <row r="136" spans="1:20" ht="14.45" customHeight="1" x14ac:dyDescent="0.25">
      <c r="A136" s="8"/>
      <c r="B136" s="8"/>
      <c r="C136" s="8"/>
      <c r="D136" s="8"/>
      <c r="E136" s="35"/>
      <c r="F136" s="8"/>
      <c r="G136" s="8"/>
      <c r="H136" s="8"/>
      <c r="I136" s="35"/>
      <c r="J136" s="8"/>
      <c r="K136" s="8"/>
      <c r="L136" s="35"/>
      <c r="M136" s="8"/>
      <c r="N136" s="8"/>
      <c r="O136" s="8"/>
      <c r="P136" s="8"/>
      <c r="Q136" s="8"/>
      <c r="R136" s="35"/>
      <c r="S136" s="8"/>
      <c r="T136" s="8"/>
    </row>
    <row r="137" spans="1:20" ht="14.45" customHeight="1" x14ac:dyDescent="0.25">
      <c r="A137" s="8"/>
      <c r="B137" s="8"/>
      <c r="C137" s="8"/>
      <c r="D137" s="8"/>
      <c r="E137" s="35"/>
      <c r="F137" s="8"/>
      <c r="G137" s="8"/>
      <c r="H137" s="8"/>
      <c r="I137" s="35"/>
      <c r="J137" s="8"/>
      <c r="K137" s="8"/>
      <c r="L137" s="35"/>
      <c r="M137" s="8"/>
      <c r="N137" s="8"/>
      <c r="O137" s="8"/>
      <c r="P137" s="8"/>
      <c r="Q137" s="8"/>
      <c r="R137" s="35"/>
      <c r="S137" s="8"/>
      <c r="T137" s="8"/>
    </row>
    <row r="138" spans="1:20" ht="14.45" customHeight="1" x14ac:dyDescent="0.25">
      <c r="A138" s="8"/>
      <c r="B138" s="8"/>
      <c r="C138" s="8"/>
      <c r="D138" s="8"/>
      <c r="E138" s="35"/>
      <c r="F138" s="8"/>
      <c r="G138" s="8"/>
      <c r="H138" s="8"/>
      <c r="I138" s="35"/>
      <c r="J138" s="8"/>
      <c r="K138" s="8"/>
      <c r="L138" s="35"/>
      <c r="M138" s="8"/>
      <c r="N138" s="8"/>
      <c r="O138" s="8"/>
      <c r="P138" s="8"/>
      <c r="Q138" s="8"/>
      <c r="R138" s="35"/>
      <c r="S138" s="8"/>
      <c r="T138" s="8"/>
    </row>
    <row r="139" spans="1:20" ht="14.45" customHeight="1" x14ac:dyDescent="0.25">
      <c r="A139" s="8"/>
      <c r="B139" s="8"/>
      <c r="C139" s="8"/>
      <c r="D139" s="8"/>
      <c r="E139" s="35"/>
      <c r="F139" s="8"/>
      <c r="G139" s="8"/>
      <c r="H139" s="8"/>
      <c r="I139" s="35"/>
      <c r="J139" s="8"/>
      <c r="K139" s="8"/>
      <c r="L139" s="35"/>
      <c r="M139" s="8"/>
      <c r="N139" s="8"/>
      <c r="O139" s="8"/>
      <c r="P139" s="8"/>
      <c r="Q139" s="8"/>
      <c r="R139" s="35"/>
      <c r="S139" s="8"/>
      <c r="T139" s="8"/>
    </row>
    <row r="140" spans="1:20" ht="14.45" customHeight="1" x14ac:dyDescent="0.25">
      <c r="A140" s="8"/>
      <c r="B140" s="8"/>
      <c r="C140" s="8"/>
      <c r="D140" s="8"/>
      <c r="E140" s="35"/>
      <c r="F140" s="8"/>
      <c r="G140" s="8"/>
      <c r="H140" s="8"/>
      <c r="I140" s="35"/>
      <c r="J140" s="8"/>
      <c r="K140" s="8"/>
      <c r="L140" s="35"/>
      <c r="M140" s="8"/>
      <c r="N140" s="8"/>
      <c r="O140" s="8"/>
      <c r="P140" s="8"/>
      <c r="Q140" s="8"/>
      <c r="R140" s="35"/>
      <c r="S140" s="8"/>
      <c r="T140" s="8"/>
    </row>
    <row r="141" spans="1:20" ht="14.45" customHeight="1" x14ac:dyDescent="0.25">
      <c r="A141" s="8"/>
      <c r="B141" s="8"/>
      <c r="C141" s="8"/>
      <c r="D141" s="8"/>
      <c r="E141" s="35"/>
      <c r="F141" s="8"/>
      <c r="G141" s="8"/>
      <c r="H141" s="8"/>
      <c r="I141" s="35"/>
      <c r="J141" s="8"/>
      <c r="K141" s="8"/>
      <c r="L141" s="35"/>
      <c r="M141" s="8"/>
      <c r="N141" s="8"/>
      <c r="O141" s="8"/>
      <c r="P141" s="8"/>
      <c r="Q141" s="8"/>
      <c r="R141" s="35"/>
      <c r="S141" s="8"/>
      <c r="T141" s="8"/>
    </row>
    <row r="142" spans="1:20" ht="14.45" customHeight="1" x14ac:dyDescent="0.25">
      <c r="A142" s="8"/>
      <c r="B142" s="8"/>
      <c r="C142" s="8"/>
      <c r="D142" s="8"/>
      <c r="E142" s="35"/>
      <c r="F142" s="8"/>
      <c r="G142" s="8"/>
      <c r="H142" s="8"/>
      <c r="I142" s="35"/>
      <c r="J142" s="8"/>
      <c r="K142" s="8"/>
      <c r="L142" s="35"/>
      <c r="M142" s="8"/>
      <c r="N142" s="8"/>
      <c r="O142" s="8"/>
      <c r="P142" s="8"/>
      <c r="Q142" s="8"/>
      <c r="R142" s="35"/>
      <c r="S142" s="8"/>
      <c r="T142" s="8"/>
    </row>
    <row r="143" spans="1:20" ht="14.45" customHeight="1" x14ac:dyDescent="0.25">
      <c r="A143" s="8"/>
      <c r="B143" s="8"/>
      <c r="C143" s="8"/>
      <c r="D143" s="8"/>
      <c r="E143" s="35"/>
      <c r="F143" s="8"/>
      <c r="G143" s="8"/>
      <c r="H143" s="8"/>
      <c r="I143" s="35"/>
      <c r="J143" s="8"/>
      <c r="K143" s="8"/>
      <c r="L143" s="35"/>
      <c r="M143" s="8"/>
      <c r="N143" s="8"/>
      <c r="O143" s="8"/>
      <c r="P143" s="8"/>
      <c r="Q143" s="8"/>
      <c r="R143" s="35"/>
      <c r="S143" s="8"/>
      <c r="T143" s="8"/>
    </row>
    <row r="144" spans="1:20" ht="14.45" customHeight="1" x14ac:dyDescent="0.25">
      <c r="A144" s="8"/>
      <c r="B144" s="8"/>
      <c r="C144" s="8"/>
      <c r="D144" s="8"/>
      <c r="E144" s="35"/>
      <c r="F144" s="8"/>
      <c r="G144" s="8"/>
      <c r="H144" s="8"/>
      <c r="I144" s="35"/>
      <c r="J144" s="8"/>
      <c r="K144" s="8"/>
      <c r="L144" s="35"/>
      <c r="M144" s="8"/>
      <c r="N144" s="8"/>
      <c r="O144" s="8"/>
      <c r="P144" s="8"/>
      <c r="Q144" s="8"/>
      <c r="R144" s="35"/>
      <c r="S144" s="8"/>
      <c r="T144" s="8"/>
    </row>
    <row r="145" spans="1:20" ht="14.45" customHeight="1" x14ac:dyDescent="0.25">
      <c r="A145" s="8"/>
      <c r="B145" s="8"/>
      <c r="C145" s="8"/>
      <c r="D145" s="8"/>
      <c r="E145" s="35"/>
      <c r="F145" s="8"/>
      <c r="G145" s="8"/>
      <c r="H145" s="8"/>
      <c r="I145" s="35"/>
      <c r="J145" s="8"/>
      <c r="K145" s="8"/>
      <c r="L145" s="35"/>
      <c r="M145" s="8"/>
      <c r="N145" s="8"/>
      <c r="O145" s="8"/>
      <c r="P145" s="8"/>
      <c r="Q145" s="8"/>
      <c r="R145" s="35"/>
      <c r="S145" s="8"/>
      <c r="T145" s="8"/>
    </row>
    <row r="146" spans="1:20" ht="14.45" customHeight="1" x14ac:dyDescent="0.25">
      <c r="A146" s="8"/>
      <c r="B146" s="8"/>
      <c r="C146" s="8"/>
      <c r="D146" s="8"/>
      <c r="E146" s="35"/>
      <c r="F146" s="8"/>
      <c r="G146" s="8"/>
      <c r="H146" s="8"/>
      <c r="I146" s="35"/>
      <c r="J146" s="8"/>
      <c r="K146" s="8"/>
      <c r="L146" s="35"/>
      <c r="M146" s="8"/>
      <c r="N146" s="8"/>
      <c r="O146" s="8"/>
      <c r="P146" s="8"/>
      <c r="Q146" s="8"/>
      <c r="R146" s="35"/>
      <c r="S146" s="8"/>
      <c r="T146" s="8"/>
    </row>
    <row r="147" spans="1:20" ht="14.45" customHeight="1" x14ac:dyDescent="0.25">
      <c r="A147" s="8"/>
      <c r="B147" s="8"/>
      <c r="C147" s="8"/>
      <c r="D147" s="8"/>
      <c r="E147" s="35"/>
      <c r="F147" s="8"/>
      <c r="G147" s="8"/>
      <c r="H147" s="8"/>
      <c r="I147" s="35"/>
      <c r="J147" s="8"/>
      <c r="K147" s="8"/>
      <c r="L147" s="35"/>
      <c r="M147" s="8"/>
      <c r="N147" s="8"/>
      <c r="O147" s="8"/>
      <c r="P147" s="8"/>
      <c r="Q147" s="8"/>
      <c r="R147" s="35"/>
      <c r="S147" s="8"/>
      <c r="T147" s="8"/>
    </row>
    <row r="148" spans="1:20" ht="14.45" customHeight="1" x14ac:dyDescent="0.25">
      <c r="A148" s="8"/>
      <c r="B148" s="8"/>
      <c r="C148" s="8"/>
      <c r="D148" s="8"/>
      <c r="E148" s="35"/>
      <c r="F148" s="8"/>
      <c r="G148" s="8"/>
      <c r="H148" s="8"/>
      <c r="I148" s="35"/>
      <c r="J148" s="8"/>
      <c r="K148" s="8"/>
      <c r="L148" s="35"/>
      <c r="M148" s="8"/>
      <c r="N148" s="8"/>
      <c r="O148" s="8"/>
      <c r="P148" s="8"/>
      <c r="Q148" s="8"/>
      <c r="R148" s="35"/>
      <c r="S148" s="8"/>
      <c r="T148" s="8"/>
    </row>
    <row r="149" spans="1:20" ht="14.45" customHeight="1" x14ac:dyDescent="0.25">
      <c r="A149" s="8"/>
      <c r="B149" s="8"/>
      <c r="C149" s="8"/>
      <c r="D149" s="8"/>
      <c r="E149" s="35"/>
      <c r="F149" s="8"/>
      <c r="G149" s="8"/>
      <c r="H149" s="8"/>
      <c r="I149" s="35"/>
      <c r="J149" s="8"/>
      <c r="K149" s="8"/>
      <c r="L149" s="35"/>
      <c r="M149" s="8"/>
      <c r="N149" s="8"/>
      <c r="O149" s="8"/>
      <c r="P149" s="8"/>
      <c r="Q149" s="8"/>
      <c r="R149" s="35"/>
      <c r="S149" s="8"/>
      <c r="T149" s="8"/>
    </row>
    <row r="150" spans="1:20" ht="14.45" customHeight="1" x14ac:dyDescent="0.25">
      <c r="A150" s="8"/>
      <c r="B150" s="8"/>
      <c r="C150" s="8"/>
      <c r="D150" s="8"/>
      <c r="E150" s="35"/>
      <c r="F150" s="8"/>
      <c r="G150" s="8"/>
      <c r="H150" s="8"/>
      <c r="I150" s="35"/>
      <c r="J150" s="8"/>
      <c r="K150" s="8"/>
      <c r="L150" s="35"/>
      <c r="M150" s="8"/>
      <c r="N150" s="8"/>
      <c r="O150" s="8"/>
      <c r="P150" s="8"/>
      <c r="Q150" s="8"/>
      <c r="R150" s="35"/>
      <c r="S150" s="8"/>
      <c r="T150" s="8"/>
    </row>
  </sheetData>
  <mergeCells count="43">
    <mergeCell ref="N1:Q1"/>
    <mergeCell ref="N2:Q2"/>
    <mergeCell ref="N3:Q3"/>
    <mergeCell ref="N4:Q4"/>
    <mergeCell ref="R26:S26"/>
    <mergeCell ref="R24:T25"/>
    <mergeCell ref="T26:T27"/>
    <mergeCell ref="O26:P26"/>
    <mergeCell ref="Q25:Q27"/>
    <mergeCell ref="N25:N27"/>
    <mergeCell ref="O25:P25"/>
    <mergeCell ref="F24:Q24"/>
    <mergeCell ref="N5:Q5"/>
    <mergeCell ref="N6:Q6"/>
    <mergeCell ref="N7:Q7"/>
    <mergeCell ref="G11:N11"/>
    <mergeCell ref="B98:E98"/>
    <mergeCell ref="G98:K98"/>
    <mergeCell ref="M98:N98"/>
    <mergeCell ref="J16:L16"/>
    <mergeCell ref="J21:L21"/>
    <mergeCell ref="J19:L19"/>
    <mergeCell ref="F26:G26"/>
    <mergeCell ref="L26:M26"/>
    <mergeCell ref="A94:T94"/>
    <mergeCell ref="F25:G25"/>
    <mergeCell ref="L25:M25"/>
    <mergeCell ref="H25:H27"/>
    <mergeCell ref="I25:J25"/>
    <mergeCell ref="I26:J26"/>
    <mergeCell ref="K25:K27"/>
    <mergeCell ref="A24:A27"/>
    <mergeCell ref="B97:E97"/>
    <mergeCell ref="G97:K97"/>
    <mergeCell ref="M97:N97"/>
    <mergeCell ref="A12:T12"/>
    <mergeCell ref="A13:T13"/>
    <mergeCell ref="J15:L15"/>
    <mergeCell ref="A93:T93"/>
    <mergeCell ref="B24:B27"/>
    <mergeCell ref="C24:C27"/>
    <mergeCell ref="E24:E27"/>
    <mergeCell ref="D24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Aušra Melaikienė</cp:lastModifiedBy>
  <cp:revision/>
  <dcterms:created xsi:type="dcterms:W3CDTF">2022-02-11T09:09:04Z</dcterms:created>
  <dcterms:modified xsi:type="dcterms:W3CDTF">2025-07-22T07:33:05Z</dcterms:modified>
  <cp:category/>
  <cp:contentStatus/>
</cp:coreProperties>
</file>