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160.7\profiles\sutarciu\ausrmela\My Documents\PREVENCINĖS\Ataskaitos VLK\2025 m\2025 I pusm\Siuntimui VLK\"/>
    </mc:Choice>
  </mc:AlternateContent>
  <xr:revisionPtr revIDLastSave="0" documentId="13_ncr:1_{984D4639-BF98-41FD-B2BC-B84EED915A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2" i="2" l="1"/>
  <c r="E43" i="2"/>
  <c r="E44" i="2"/>
  <c r="E45" i="2"/>
  <c r="E46" i="2"/>
  <c r="E47" i="2"/>
  <c r="E48" i="2"/>
  <c r="E49" i="2"/>
  <c r="E50" i="2"/>
  <c r="E51" i="2"/>
  <c r="E39" i="2" l="1"/>
  <c r="E40" i="2"/>
  <c r="E4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38" i="2"/>
  <c r="D25" i="2"/>
  <c r="K76" i="2" l="1"/>
  <c r="H38" i="2"/>
  <c r="H39" i="2"/>
  <c r="T25" i="2"/>
  <c r="S25" i="2"/>
  <c r="R25" i="2"/>
  <c r="Q25" i="2"/>
  <c r="K38" i="2" l="1"/>
  <c r="H76" i="2"/>
  <c r="M25" i="2"/>
  <c r="L25" i="2"/>
  <c r="O25" i="2"/>
  <c r="N25" i="2"/>
  <c r="J25" i="2" l="1"/>
  <c r="H65" i="2" l="1"/>
  <c r="H66" i="2"/>
  <c r="H68" i="2"/>
  <c r="H67" i="2"/>
  <c r="K39" i="2" l="1"/>
  <c r="K71" i="2" l="1"/>
  <c r="K75" i="2"/>
  <c r="K74" i="2"/>
  <c r="K73" i="2"/>
  <c r="H72" i="2"/>
  <c r="H71" i="2"/>
  <c r="K70" i="2"/>
  <c r="K69" i="2"/>
  <c r="K68" i="2"/>
  <c r="K67" i="2"/>
  <c r="K66" i="2"/>
  <c r="K65" i="2"/>
  <c r="H64" i="2"/>
  <c r="K63" i="2"/>
  <c r="K62" i="2"/>
  <c r="K61" i="2"/>
  <c r="K60" i="2"/>
  <c r="K59" i="2"/>
  <c r="H58" i="2"/>
  <c r="K57" i="2"/>
  <c r="K56" i="2"/>
  <c r="K55" i="2"/>
  <c r="K54" i="2"/>
  <c r="K53" i="2"/>
  <c r="K52" i="2"/>
  <c r="H51" i="2"/>
  <c r="H50" i="2"/>
  <c r="K49" i="2"/>
  <c r="K48" i="2"/>
  <c r="K47" i="2"/>
  <c r="K46" i="2"/>
  <c r="K45" i="2"/>
  <c r="H44" i="2"/>
  <c r="H43" i="2"/>
  <c r="K42" i="2"/>
  <c r="K41" i="2"/>
  <c r="K40" i="2"/>
  <c r="I25" i="2"/>
  <c r="G25" i="2"/>
  <c r="F25" i="2"/>
  <c r="H46" i="2" l="1"/>
  <c r="K64" i="2"/>
  <c r="H59" i="2"/>
  <c r="H52" i="2"/>
  <c r="H73" i="2"/>
  <c r="K43" i="2"/>
  <c r="K50" i="2"/>
  <c r="H45" i="2"/>
  <c r="H53" i="2"/>
  <c r="H60" i="2"/>
  <c r="K44" i="2"/>
  <c r="K51" i="2"/>
  <c r="K58" i="2"/>
  <c r="K72" i="2"/>
  <c r="H47" i="2"/>
  <c r="H54" i="2"/>
  <c r="H61" i="2"/>
  <c r="H74" i="2"/>
  <c r="H40" i="2"/>
  <c r="H48" i="2"/>
  <c r="H55" i="2"/>
  <c r="H62" i="2"/>
  <c r="H75" i="2"/>
  <c r="H41" i="2"/>
  <c r="H56" i="2"/>
  <c r="H69" i="2"/>
  <c r="H42" i="2"/>
  <c r="H49" i="2"/>
  <c r="H57" i="2"/>
  <c r="H63" i="2"/>
  <c r="H70" i="2"/>
  <c r="E25" i="2"/>
  <c r="U25" i="2" s="1"/>
  <c r="K25" i="2" l="1"/>
  <c r="P25" i="2"/>
  <c r="H25" i="2"/>
</calcChain>
</file>

<file path=xl/sharedStrings.xml><?xml version="1.0" encoding="utf-8"?>
<sst xmlns="http://schemas.openxmlformats.org/spreadsheetml/2006/main" count="103" uniqueCount="93">
  <si>
    <t>Panevėžys</t>
  </si>
  <si>
    <t>Eil. Nr.</t>
  </si>
  <si>
    <t>Informavimo paslauga</t>
  </si>
  <si>
    <t>Mamogramų atlikimo paslauga</t>
  </si>
  <si>
    <t>Mamogramų vertinimo paslauga</t>
  </si>
  <si>
    <t>vnt.</t>
  </si>
  <si>
    <t>Iš viso</t>
  </si>
  <si>
    <t>VšĮ Respublikinė Panevėžio ligoninė</t>
  </si>
  <si>
    <t>VšĮ Utenos ligoninė</t>
  </si>
  <si>
    <t>UAB Biržų šeimos gydytojų centras</t>
  </si>
  <si>
    <t>UAB Panevėžio centro šeimos klinika</t>
  </si>
  <si>
    <t>VšĮ Rožyno šeimos klinika</t>
  </si>
  <si>
    <t>VšĮ Visagino ligoninė</t>
  </si>
  <si>
    <t>Eur</t>
  </si>
  <si>
    <t>IĮ Savanorių a. šeimos ambulatorija</t>
  </si>
  <si>
    <t>ASPĮ pavadinimas</t>
  </si>
  <si>
    <t>Lietuvos kariuomenė</t>
  </si>
  <si>
    <t>Planuojama patikrinti per ataskaitinį laikotarpį*</t>
  </si>
  <si>
    <t>(Ataskaitinis laikotarpis)</t>
  </si>
  <si>
    <t>VšĮ Biržų ligoninė</t>
  </si>
  <si>
    <t>VšĮ Rokiškio rajono ligoninė</t>
  </si>
  <si>
    <t>UAB Žalgirio gatvės klinika</t>
  </si>
  <si>
    <t>UAB Panevėžio medicinos centras</t>
  </si>
  <si>
    <t>kodas 3903</t>
  </si>
  <si>
    <t>(Ataskaitą parengusio asmens pareigų pavadinimas)</t>
  </si>
  <si>
    <t>( Parašas)</t>
  </si>
  <si>
    <t>(vardas ir pavardė)</t>
  </si>
  <si>
    <t>Aušra Melaikienė</t>
  </si>
  <si>
    <t>IĮ „Gydažolės“ šeimos gydytojų centras</t>
  </si>
  <si>
    <t>UAB Ignalinos sveikatos centras</t>
  </si>
  <si>
    <t>MB Inovėjos centras</t>
  </si>
  <si>
    <t>(Registracijos data ir Nr.)</t>
  </si>
  <si>
    <t>(Vieta)</t>
  </si>
  <si>
    <t>Asmens sveikatos priežiūros įstaigos (toliau – ASPĮ) identifikacinis numeris</t>
  </si>
  <si>
    <t>Įvykdyta proc. (6/5 x 100 %)</t>
  </si>
  <si>
    <r>
      <rPr>
        <sz val="10"/>
        <color theme="1"/>
        <rFont val="Times New Roman"/>
        <family val="1"/>
        <charset val="186"/>
      </rPr>
      <t>Siuntimo atlikti mamografijos tyrimą ir rezultatų įvertinimo</t>
    </r>
    <r>
      <rPr>
        <b/>
        <sz val="10"/>
        <color theme="1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>paslauga</t>
    </r>
    <r>
      <rPr>
        <b/>
        <sz val="10"/>
        <color theme="1"/>
        <rFont val="Times New Roman"/>
        <family val="1"/>
        <charset val="186"/>
      </rPr>
      <t xml:space="preserve"> </t>
    </r>
  </si>
  <si>
    <t>Įvykdyta proc. (9/5 x 100 %)</t>
  </si>
  <si>
    <t>(sausio 1 d. duomenimis)</t>
  </si>
  <si>
    <t>kodas  3902</t>
  </si>
  <si>
    <t>kodas 1960</t>
  </si>
  <si>
    <t>kodai 2048–2053</t>
  </si>
  <si>
    <t>Nr.</t>
  </si>
  <si>
    <t>Lietuvos kalėjimų tarnyba</t>
  </si>
  <si>
    <t>`</t>
  </si>
  <si>
    <t>VšĮ Paliatyviosios pagalbos klinika</t>
  </si>
  <si>
    <t>VšĮ Kupiškio ligoninė</t>
  </si>
  <si>
    <t>VšĮ Molėtų rajono sveikatos centras</t>
  </si>
  <si>
    <t>kodas 4533</t>
  </si>
  <si>
    <t>Mamogramų atlikimo paslauga (teikiama vykdant bandomąjį projektą)</t>
  </si>
  <si>
    <t>Įvykdyta proc. ((12+14)/5 x 100 %)</t>
  </si>
  <si>
    <t>kodai 4619–4620</t>
  </si>
  <si>
    <t>Įvykdyta proc. ((17+19)/5 x 100 %)</t>
  </si>
  <si>
    <t>Mamogramų vertinimo paslauga (tekiama vykdant bandomąjį projektą)</t>
  </si>
  <si>
    <t xml:space="preserve">             ATRANKINĖS MAMOGRAFINĖS PATIKROS DĖL KRŪTIES VĖŽIO FINANSAVIMO PROGRAMOS VYKDYMO ATASKAITA</t>
  </si>
  <si>
    <t>VšĮ Pasvalio ligoninė</t>
  </si>
  <si>
    <t>VšĮ Anykščių rajono savivaldybės ligoninė</t>
  </si>
  <si>
    <t xml:space="preserve">VšĮ Visagino pirminės sveikatos priežiūros centras </t>
  </si>
  <si>
    <t>VšĮ „Utenos pirminės sveikatos priežiūros centras“</t>
  </si>
  <si>
    <t xml:space="preserve">VšĮ Anykščių rajono savivaldybės pirminės sveikatos priežiūros centras </t>
  </si>
  <si>
    <t>VšĮ Panevėžio rajono savivaldybės poliklinika</t>
  </si>
  <si>
    <t xml:space="preserve">VšĮ Pasvalio pirminės asmens sveikatos priežiūros centras </t>
  </si>
  <si>
    <t xml:space="preserve">VšĮ Rokiškio pirminės asmens sveikatos priežiūros centras </t>
  </si>
  <si>
    <t>VšĮ Biržų rajono savivaldybės poliklinika</t>
  </si>
  <si>
    <t>VšĮ Ignalinos rajono savivaldybės sveikatos centras</t>
  </si>
  <si>
    <t>Zarasų rajono savivaldybės VšĮ Sveikatos centras</t>
  </si>
  <si>
    <t>UAB „Aiskauda“</t>
  </si>
  <si>
    <t>VšĮ Respublikos gatvės šeimos klinika</t>
  </si>
  <si>
    <t>UAB Staniūnų gatvės šeimos gydytojų centras</t>
  </si>
  <si>
    <t>UAB „Affidea Lietuva“</t>
  </si>
  <si>
    <t>UAB klinika „Promedica“</t>
  </si>
  <si>
    <t>VšĮ Molėtų rajono Giedraičių ambulatorija</t>
  </si>
  <si>
    <t>UAB „Ginmedika“</t>
  </si>
  <si>
    <t xml:space="preserve">UAB Sedulinos sveikatos centras </t>
  </si>
  <si>
    <t>UAB Panevėžio šeimos medicinos centras</t>
  </si>
  <si>
    <t>UAB„Inmedicus“</t>
  </si>
  <si>
    <t>UAB Diagnostikos laboratorija</t>
  </si>
  <si>
    <t>VšĮ Panevėžio miesto poliklinika</t>
  </si>
  <si>
    <t>UAB Kniaudiškių šeimos klinika</t>
  </si>
  <si>
    <t>UAB Tulpių šeimos klinika</t>
  </si>
  <si>
    <t>UAB Pilėnų šeimos medicinos centras</t>
  </si>
  <si>
    <t>UAB Smėlynės šeimos ambulatorija</t>
  </si>
  <si>
    <t>Všį Integruotų sveikatos paslaugų centras</t>
  </si>
  <si>
    <t xml:space="preserve">VšĮ šeimos klinika „Hiperika“ </t>
  </si>
  <si>
    <t>UAB Inmedica ( 6835,6419,13043,13516,4440,27271,53502)</t>
  </si>
  <si>
    <t>UAB „Medicinos namai šeimai“ (61124, 60727, 60650, 60347, 56627)</t>
  </si>
  <si>
    <t xml:space="preserve">VšĮ Kupiškio rajono savivaldybės pirminės asmens sveikatos priežiūros centras 
</t>
  </si>
  <si>
    <t>Prie ASPĮ prirašytų  45-74 m. (imtinai) moterų skaičius</t>
  </si>
  <si>
    <t xml:space="preserve">* Prie ASPĮ prirašytų  (45-74 m. imtinai) moterų skaičių (sausio 1 d. duomenimis) dalijame iš programoje nustatyto laikotarpio (atitinkamo metų skaičiaus) tarp periodinių patikrinimų (jei skaičiuojama, kiek moterų planuojama patikrinti per metų ketvirtį, 
dar dalijame iš 4). </t>
  </si>
  <si>
    <t>Forma patvirtinta
VValstybinės ligonių kasos prie Sveikatos apsaugos ministerijos direktoriaus 2006 m. kovo 29 d. įsakymu Nr. 1K-43 
(Valstybinės ligonių kasos prie Sveikatos apsaugos ministerijos direktoriaus 2025 m. sausio 31 d.  įsakymo Nr. 1K-29 redakcija)</t>
  </si>
  <si>
    <t>2025 m. I pusm.</t>
  </si>
  <si>
    <t>Paslaugų kompensavimo skyriui</t>
  </si>
  <si>
    <t>Valstybinė ligonių kasa prie Sveikatos apsaugos ministerijos</t>
  </si>
  <si>
    <t>Įstaigų sutarčių Panevėžio skyriaus vyr. specialistė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</si>
</sst>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186"/>
      <scheme val="minor"/>
    </font>
    <font>
      <sz val="10"/>
      <name val="Times New Roman Baltic"/>
      <family val="1"/>
      <charset val="186"/>
    </font>
    <font>
      <sz val="10"/>
      <name val="Times New Roman"/>
      <family val="1"/>
      <charset val="186"/>
    </font>
    <font>
      <sz val="8"/>
      <name val="Arial"/>
      <family val="2"/>
    </font>
    <font>
      <sz val="10"/>
      <name val="Times New Roman Baltic"/>
      <charset val="186"/>
    </font>
    <font>
      <sz val="10"/>
      <name val="Arial"/>
      <family val="2"/>
      <charset val="186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u/>
      <sz val="10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9"/>
      <name val="Times New Roman Baltic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10"/>
      <color indexed="8"/>
      <name val="Arial"/>
      <family val="2"/>
      <charset val="186"/>
    </font>
    <font>
      <b/>
      <sz val="12"/>
      <color rgb="FF000000"/>
      <name val="Times New Roman"/>
      <family val="1"/>
      <charset val="186"/>
    </font>
    <font>
      <b/>
      <sz val="12"/>
      <name val="Times New Roman Baltic"/>
      <charset val="186"/>
    </font>
    <font>
      <sz val="9"/>
      <color rgb="FF000000"/>
      <name val="Times New Roman"/>
      <family val="1"/>
      <charset val="186"/>
    </font>
    <font>
      <sz val="8"/>
      <name val="Calibri"/>
      <family val="2"/>
      <charset val="186"/>
      <scheme val="minor"/>
    </font>
    <font>
      <b/>
      <sz val="12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" fontId="3" fillId="2" borderId="5" applyNumberFormat="0" applyProtection="0">
      <alignment horizontal="left" vertical="center" indent="1"/>
    </xf>
    <xf numFmtId="0" fontId="5" fillId="0" borderId="0"/>
    <xf numFmtId="0" fontId="17" fillId="0" borderId="0"/>
  </cellStyleXfs>
  <cellXfs count="88">
    <xf numFmtId="0" fontId="0" fillId="0" borderId="0" xfId="0"/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1" fillId="0" borderId="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0" fontId="2" fillId="0" borderId="4" xfId="2" applyFont="1" applyBorder="1" applyAlignment="1" applyProtection="1">
      <alignment vertical="center" wrapText="1"/>
      <protection locked="0"/>
    </xf>
    <xf numFmtId="0" fontId="2" fillId="0" borderId="5" xfId="1" quotePrefix="1" applyNumberFormat="1" applyFont="1" applyFill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justify" vertical="center" wrapText="1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horizontal="left" vertical="center" indent="15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righ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vertical="center" wrapText="1"/>
    </xf>
    <xf numFmtId="0" fontId="9" fillId="4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2" fontId="7" fillId="0" borderId="0" xfId="0" applyNumberFormat="1" applyFont="1"/>
    <xf numFmtId="2" fontId="10" fillId="0" borderId="0" xfId="0" applyNumberFormat="1" applyFont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 wrapText="1"/>
    </xf>
    <xf numFmtId="2" fontId="10" fillId="0" borderId="0" xfId="0" applyNumberFormat="1" applyFont="1" applyAlignment="1">
      <alignment vertical="center" wrapText="1"/>
    </xf>
    <xf numFmtId="2" fontId="0" fillId="0" borderId="0" xfId="0" applyNumberFormat="1"/>
    <xf numFmtId="1" fontId="6" fillId="0" borderId="4" xfId="0" applyNumberFormat="1" applyFont="1" applyBorder="1" applyAlignment="1">
      <alignment horizontal="center" vertical="center" wrapText="1"/>
    </xf>
    <xf numFmtId="4" fontId="9" fillId="4" borderId="4" xfId="0" applyNumberFormat="1" applyFont="1" applyFill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right" vertical="center" wrapText="1"/>
    </xf>
    <xf numFmtId="2" fontId="6" fillId="0" borderId="4" xfId="0" applyNumberFormat="1" applyFont="1" applyBorder="1" applyAlignment="1">
      <alignment horizontal="right" vertical="center" wrapText="1"/>
    </xf>
    <xf numFmtId="4" fontId="6" fillId="0" borderId="4" xfId="0" applyNumberFormat="1" applyFont="1" applyBorder="1" applyAlignment="1">
      <alignment horizontal="right" vertical="center" wrapText="1"/>
    </xf>
    <xf numFmtId="2" fontId="9" fillId="0" borderId="4" xfId="0" applyNumberFormat="1" applyFont="1" applyBorder="1" applyAlignment="1">
      <alignment horizontal="right" vertical="center" wrapText="1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3" fontId="14" fillId="0" borderId="0" xfId="0" applyNumberFormat="1" applyFont="1" applyAlignment="1">
      <alignment vertical="center"/>
    </xf>
    <xf numFmtId="4" fontId="14" fillId="0" borderId="0" xfId="0" applyNumberFormat="1" applyFont="1" applyAlignment="1">
      <alignment vertical="center"/>
    </xf>
    <xf numFmtId="0" fontId="15" fillId="0" borderId="0" xfId="0" applyFont="1"/>
    <xf numFmtId="0" fontId="16" fillId="0" borderId="4" xfId="0" applyFont="1" applyBorder="1" applyAlignment="1">
      <alignment horizontal="center"/>
    </xf>
    <xf numFmtId="2" fontId="18" fillId="0" borderId="8" xfId="0" applyNumberFormat="1" applyFont="1" applyBorder="1" applyAlignment="1">
      <alignment horizontal="center" vertical="center"/>
    </xf>
    <xf numFmtId="2" fontId="19" fillId="0" borderId="8" xfId="0" applyNumberFormat="1" applyFont="1" applyBorder="1" applyAlignment="1">
      <alignment vertical="center"/>
    </xf>
    <xf numFmtId="0" fontId="16" fillId="3" borderId="4" xfId="0" applyFont="1" applyFill="1" applyBorder="1"/>
    <xf numFmtId="3" fontId="0" fillId="0" borderId="0" xfId="0" applyNumberFormat="1"/>
    <xf numFmtId="4" fontId="0" fillId="0" borderId="0" xfId="0" applyNumberFormat="1"/>
    <xf numFmtId="2" fontId="10" fillId="0" borderId="0" xfId="0" applyNumberFormat="1" applyFont="1" applyAlignment="1">
      <alignment vertical="center"/>
    </xf>
    <xf numFmtId="3" fontId="9" fillId="4" borderId="4" xfId="0" applyNumberFormat="1" applyFont="1" applyFill="1" applyBorder="1" applyAlignment="1">
      <alignment horizontal="center" vertical="center" wrapText="1"/>
    </xf>
    <xf numFmtId="2" fontId="9" fillId="4" borderId="4" xfId="0" applyNumberFormat="1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2" fontId="6" fillId="0" borderId="4" xfId="0" applyNumberFormat="1" applyFont="1" applyBorder="1" applyAlignment="1">
      <alignment horizontal="center" wrapText="1"/>
    </xf>
    <xf numFmtId="4" fontId="6" fillId="0" borderId="4" xfId="0" applyNumberFormat="1" applyFont="1" applyBorder="1" applyAlignment="1">
      <alignment horizontal="center" wrapText="1"/>
    </xf>
    <xf numFmtId="2" fontId="9" fillId="0" borderId="4" xfId="0" applyNumberFormat="1" applyFont="1" applyBorder="1" applyAlignment="1">
      <alignment horizontal="center" wrapText="1"/>
    </xf>
    <xf numFmtId="3" fontId="9" fillId="0" borderId="4" xfId="0" applyNumberFormat="1" applyFont="1" applyBorder="1" applyAlignment="1">
      <alignment horizontal="center" wrapText="1"/>
    </xf>
    <xf numFmtId="4" fontId="9" fillId="0" borderId="4" xfId="0" applyNumberFormat="1" applyFont="1" applyBorder="1" applyAlignment="1">
      <alignment horizontal="center" wrapText="1"/>
    </xf>
    <xf numFmtId="3" fontId="1" fillId="0" borderId="4" xfId="0" applyNumberFormat="1" applyFont="1" applyBorder="1" applyAlignment="1">
      <alignment horizontal="center"/>
    </xf>
    <xf numFmtId="0" fontId="12" fillId="0" borderId="0" xfId="0" applyFont="1" applyAlignment="1">
      <alignment horizontal="left" vertical="top" wrapText="1"/>
    </xf>
    <xf numFmtId="4" fontId="9" fillId="5" borderId="4" xfId="0" applyNumberFormat="1" applyFont="1" applyFill="1" applyBorder="1" applyAlignment="1">
      <alignment horizontal="center" vertical="center" wrapText="1"/>
    </xf>
    <xf numFmtId="1" fontId="9" fillId="0" borderId="4" xfId="0" applyNumberFormat="1" applyFont="1" applyBorder="1" applyAlignment="1">
      <alignment horizontal="center" wrapText="1"/>
    </xf>
    <xf numFmtId="3" fontId="9" fillId="5" borderId="4" xfId="0" applyNumberFormat="1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3" fontId="1" fillId="0" borderId="3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0" fontId="20" fillId="0" borderId="9" xfId="0" applyFont="1" applyBorder="1" applyAlignment="1">
      <alignment horizontal="center" wrapText="1"/>
    </xf>
    <xf numFmtId="0" fontId="7" fillId="0" borderId="4" xfId="0" applyFont="1" applyBorder="1" applyAlignment="1">
      <alignment horizontal="left" wrapText="1"/>
    </xf>
    <xf numFmtId="0" fontId="6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2" fillId="0" borderId="8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4">
    <cellStyle name="Įprastas" xfId="0" builtinId="0"/>
    <cellStyle name="Įprastas 4" xfId="2" xr:uid="{4C52DD4F-5D33-46B8-9F20-6A34559FAF66}"/>
    <cellStyle name="Normal_Sheet1" xfId="3" xr:uid="{02BD0CA9-B20F-45A2-A4C3-A341AEE7FA70}"/>
    <cellStyle name="SAPBEXstdItem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B56F3-A324-4FE4-8714-A967B28B0B33}">
  <dimension ref="A1:BA91"/>
  <sheetViews>
    <sheetView tabSelected="1" zoomScale="90" zoomScaleNormal="90" workbookViewId="0">
      <selection activeCell="P86" sqref="P86:U86"/>
    </sheetView>
  </sheetViews>
  <sheetFormatPr defaultRowHeight="15" x14ac:dyDescent="0.25"/>
  <cols>
    <col min="1" max="1" width="5.28515625" customWidth="1"/>
    <col min="2" max="2" width="9.85546875" customWidth="1"/>
    <col min="3" max="3" width="69.5703125" customWidth="1"/>
    <col min="4" max="4" width="13.28515625" customWidth="1"/>
    <col min="5" max="5" width="12.42578125" customWidth="1"/>
    <col min="6" max="6" width="8.85546875" customWidth="1"/>
    <col min="7" max="7" width="9.85546875" customWidth="1"/>
    <col min="8" max="8" width="9.7109375" style="29" customWidth="1"/>
    <col min="9" max="9" width="8.85546875" customWidth="1"/>
    <col min="10" max="10" width="9.28515625" customWidth="1"/>
    <col min="11" max="13" width="9.85546875" customWidth="1"/>
    <col min="14" max="14" width="8.85546875" customWidth="1"/>
    <col min="15" max="15" width="10.28515625" customWidth="1"/>
    <col min="16" max="16" width="10.85546875" customWidth="1"/>
    <col min="17" max="17" width="8.85546875" customWidth="1"/>
    <col min="18" max="20" width="9.85546875" customWidth="1"/>
    <col min="21" max="21" width="9.28515625" customWidth="1"/>
    <col min="22" max="22" width="12.42578125" customWidth="1"/>
    <col min="23" max="23" width="11.140625" customWidth="1"/>
    <col min="24" max="43" width="9.140625" customWidth="1"/>
    <col min="44" max="44" width="1.28515625" customWidth="1"/>
  </cols>
  <sheetData>
    <row r="1" spans="1:21" ht="6.75" customHeight="1" x14ac:dyDescent="0.25"/>
    <row r="2" spans="1:21" ht="84.75" customHeight="1" x14ac:dyDescent="0.25">
      <c r="A2" s="8"/>
      <c r="B2" s="8"/>
      <c r="C2" s="8"/>
      <c r="D2" s="8"/>
      <c r="E2" s="8"/>
      <c r="F2" s="8"/>
      <c r="G2" s="9"/>
      <c r="H2" s="25"/>
      <c r="I2" s="8"/>
      <c r="J2" s="8"/>
      <c r="K2" s="8"/>
      <c r="L2" s="8"/>
      <c r="M2" s="8"/>
      <c r="N2" s="8"/>
      <c r="O2" s="75" t="s">
        <v>88</v>
      </c>
      <c r="P2" s="75"/>
      <c r="Q2" s="75"/>
      <c r="R2" s="75"/>
      <c r="S2" s="61"/>
      <c r="T2" s="61"/>
      <c r="U2" s="8"/>
    </row>
    <row r="3" spans="1:21" x14ac:dyDescent="0.25">
      <c r="A3" s="8"/>
      <c r="B3" s="8"/>
      <c r="C3" s="8"/>
      <c r="D3" s="8"/>
      <c r="E3" s="8"/>
      <c r="F3" s="8"/>
      <c r="G3" s="10"/>
      <c r="H3" s="25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pans="1:21" x14ac:dyDescent="0.25">
      <c r="A4" s="11"/>
      <c r="B4" s="8"/>
      <c r="C4" s="8"/>
      <c r="D4" s="8"/>
      <c r="E4" s="8"/>
      <c r="F4" s="8"/>
      <c r="G4" s="8"/>
      <c r="H4" s="25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spans="1:21" x14ac:dyDescent="0.25">
      <c r="A5" s="12"/>
      <c r="B5" s="8"/>
      <c r="C5" s="8"/>
      <c r="D5" s="8"/>
      <c r="E5" s="8"/>
      <c r="F5" s="8"/>
      <c r="G5" s="8"/>
      <c r="H5" s="25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</row>
    <row r="7" spans="1:21" x14ac:dyDescent="0.25">
      <c r="A7" s="13"/>
      <c r="B7" s="8"/>
      <c r="C7" s="8"/>
      <c r="D7" s="8"/>
      <c r="E7" s="8"/>
      <c r="F7" s="8"/>
      <c r="G7" s="8"/>
      <c r="H7" s="25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 ht="18.75" customHeight="1" thickBot="1" x14ac:dyDescent="0.3">
      <c r="A8" s="17"/>
      <c r="B8" s="17"/>
      <c r="C8" s="17"/>
      <c r="D8" s="15"/>
      <c r="E8" s="82" t="s">
        <v>91</v>
      </c>
      <c r="F8" s="82"/>
      <c r="G8" s="82"/>
      <c r="H8" s="82"/>
      <c r="I8" s="82"/>
      <c r="J8" s="82"/>
      <c r="K8" s="82"/>
      <c r="L8" s="82"/>
      <c r="M8" s="82"/>
      <c r="N8" s="15"/>
      <c r="O8" s="15"/>
      <c r="P8" s="15"/>
      <c r="Q8" s="15"/>
      <c r="R8" s="15"/>
      <c r="S8" s="15"/>
      <c r="T8" s="15"/>
      <c r="U8" s="15"/>
    </row>
    <row r="9" spans="1:21" x14ac:dyDescent="0.25">
      <c r="A9" s="15"/>
      <c r="B9" s="15"/>
      <c r="C9" s="15"/>
      <c r="D9" s="15"/>
      <c r="E9" s="15"/>
      <c r="F9" s="81"/>
      <c r="G9" s="81"/>
      <c r="H9" s="81"/>
      <c r="I9" s="81"/>
      <c r="J9" s="81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</row>
    <row r="10" spans="1:21" ht="15.75" x14ac:dyDescent="0.25">
      <c r="A10" s="76" t="s">
        <v>53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</row>
    <row r="11" spans="1:21" x14ac:dyDescent="0.25">
      <c r="A11" s="13"/>
      <c r="B11" s="8"/>
      <c r="C11" s="8"/>
      <c r="D11" s="8"/>
      <c r="E11" s="8"/>
      <c r="F11" s="8"/>
      <c r="G11" s="8"/>
      <c r="H11" s="25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1" ht="16.5" thickBot="1" x14ac:dyDescent="0.3">
      <c r="A12" s="16"/>
      <c r="B12" s="16"/>
      <c r="C12" s="16"/>
      <c r="D12" s="16"/>
      <c r="E12" s="16"/>
      <c r="F12" s="16"/>
      <c r="G12" s="79" t="s">
        <v>89</v>
      </c>
      <c r="H12" s="79"/>
      <c r="I12" s="79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spans="1:21" x14ac:dyDescent="0.25">
      <c r="A13" s="16"/>
      <c r="B13" s="16"/>
      <c r="C13" s="16"/>
      <c r="D13" s="16"/>
      <c r="E13" s="16"/>
      <c r="F13" s="74" t="s">
        <v>18</v>
      </c>
      <c r="G13" s="74"/>
      <c r="H13" s="74"/>
      <c r="I13" s="74"/>
      <c r="J13" s="74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</row>
    <row r="14" spans="1:21" ht="11.45" customHeight="1" x14ac:dyDescent="0.25">
      <c r="A14" s="16"/>
      <c r="B14" s="16"/>
      <c r="C14" s="16"/>
      <c r="D14" s="16"/>
      <c r="E14" s="16"/>
      <c r="F14" s="14"/>
      <c r="G14" s="14"/>
      <c r="H14" s="26"/>
      <c r="I14" s="14"/>
      <c r="J14" s="14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</row>
    <row r="15" spans="1:21" ht="16.5" thickBot="1" x14ac:dyDescent="0.3">
      <c r="A15" s="16"/>
      <c r="B15" s="16"/>
      <c r="C15" s="16"/>
      <c r="D15" s="16"/>
      <c r="E15" s="16"/>
      <c r="F15" s="16"/>
      <c r="G15" s="16"/>
      <c r="H15" s="44" t="s">
        <v>41</v>
      </c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</row>
    <row r="16" spans="1:21" x14ac:dyDescent="0.25">
      <c r="A16" s="16"/>
      <c r="B16" s="16"/>
      <c r="C16" s="16" t="s">
        <v>90</v>
      </c>
      <c r="D16" s="16"/>
      <c r="E16" s="16"/>
      <c r="F16" s="74" t="s">
        <v>31</v>
      </c>
      <c r="G16" s="74"/>
      <c r="H16" s="74"/>
      <c r="I16" s="74"/>
      <c r="J16" s="74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</row>
    <row r="17" spans="1:48" ht="11.45" customHeight="1" x14ac:dyDescent="0.25">
      <c r="A17" s="16"/>
      <c r="B17" s="16"/>
      <c r="C17" s="16"/>
      <c r="D17" s="16"/>
      <c r="E17" s="16"/>
      <c r="F17" s="14"/>
      <c r="G17" s="14"/>
      <c r="H17" s="26"/>
      <c r="I17" s="14"/>
      <c r="J17" s="14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</row>
    <row r="18" spans="1:48" ht="16.5" thickBot="1" x14ac:dyDescent="0.3">
      <c r="A18" s="16"/>
      <c r="B18" s="16"/>
      <c r="C18" s="16"/>
      <c r="D18" s="16"/>
      <c r="E18" s="16"/>
      <c r="F18" s="16"/>
      <c r="G18" s="1"/>
      <c r="H18" s="45" t="s">
        <v>0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48" x14ac:dyDescent="0.25">
      <c r="A19" s="16"/>
      <c r="B19" s="16"/>
      <c r="C19" s="16"/>
      <c r="D19" s="16"/>
      <c r="E19" s="16"/>
      <c r="F19" s="16"/>
      <c r="G19" s="74" t="s">
        <v>32</v>
      </c>
      <c r="H19" s="74"/>
      <c r="I19" s="74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49"/>
    </row>
    <row r="20" spans="1:48" ht="10.15" customHeight="1" x14ac:dyDescent="0.25">
      <c r="A20" s="15"/>
      <c r="B20" s="8"/>
      <c r="C20" s="8"/>
      <c r="D20" s="8"/>
      <c r="E20" s="8"/>
      <c r="F20" s="8"/>
      <c r="G20" s="8"/>
      <c r="H20" s="25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</row>
    <row r="21" spans="1:48" ht="78.75" customHeight="1" x14ac:dyDescent="0.25">
      <c r="A21" s="73" t="s">
        <v>1</v>
      </c>
      <c r="B21" s="80" t="s">
        <v>33</v>
      </c>
      <c r="C21" s="73" t="s">
        <v>15</v>
      </c>
      <c r="D21" s="18" t="s">
        <v>86</v>
      </c>
      <c r="E21" s="73" t="s">
        <v>17</v>
      </c>
      <c r="F21" s="73" t="s">
        <v>2</v>
      </c>
      <c r="G21" s="73"/>
      <c r="H21" s="77" t="s">
        <v>34</v>
      </c>
      <c r="I21" s="78" t="s">
        <v>35</v>
      </c>
      <c r="J21" s="78"/>
      <c r="K21" s="73" t="s">
        <v>36</v>
      </c>
      <c r="L21" s="73" t="s">
        <v>3</v>
      </c>
      <c r="M21" s="73"/>
      <c r="N21" s="80" t="s">
        <v>48</v>
      </c>
      <c r="O21" s="80"/>
      <c r="P21" s="80" t="s">
        <v>49</v>
      </c>
      <c r="Q21" s="73" t="s">
        <v>4</v>
      </c>
      <c r="R21" s="73"/>
      <c r="S21" s="86" t="s">
        <v>52</v>
      </c>
      <c r="T21" s="87"/>
      <c r="U21" s="80" t="s">
        <v>51</v>
      </c>
    </row>
    <row r="22" spans="1:48" ht="15" customHeight="1" x14ac:dyDescent="0.25">
      <c r="A22" s="73"/>
      <c r="B22" s="80"/>
      <c r="C22" s="73"/>
      <c r="D22" s="73" t="s">
        <v>37</v>
      </c>
      <c r="E22" s="73"/>
      <c r="F22" s="73" t="s">
        <v>38</v>
      </c>
      <c r="G22" s="73"/>
      <c r="H22" s="77"/>
      <c r="I22" s="73" t="s">
        <v>23</v>
      </c>
      <c r="J22" s="73"/>
      <c r="K22" s="73"/>
      <c r="L22" s="73" t="s">
        <v>39</v>
      </c>
      <c r="M22" s="73"/>
      <c r="N22" s="73" t="s">
        <v>47</v>
      </c>
      <c r="O22" s="73"/>
      <c r="P22" s="80"/>
      <c r="Q22" s="73" t="s">
        <v>40</v>
      </c>
      <c r="R22" s="73"/>
      <c r="S22" s="73" t="s">
        <v>50</v>
      </c>
      <c r="T22" s="73"/>
      <c r="U22" s="80"/>
    </row>
    <row r="23" spans="1:48" ht="22.15" customHeight="1" x14ac:dyDescent="0.25">
      <c r="A23" s="73"/>
      <c r="B23" s="80"/>
      <c r="C23" s="73"/>
      <c r="D23" s="73"/>
      <c r="E23" s="73"/>
      <c r="F23" s="18" t="s">
        <v>5</v>
      </c>
      <c r="G23" s="18" t="s">
        <v>13</v>
      </c>
      <c r="H23" s="77"/>
      <c r="I23" s="18" t="s">
        <v>5</v>
      </c>
      <c r="J23" s="18" t="s">
        <v>13</v>
      </c>
      <c r="K23" s="73"/>
      <c r="L23" s="18" t="s">
        <v>5</v>
      </c>
      <c r="M23" s="18" t="s">
        <v>13</v>
      </c>
      <c r="N23" s="18" t="s">
        <v>5</v>
      </c>
      <c r="O23" s="18" t="s">
        <v>13</v>
      </c>
      <c r="P23" s="80"/>
      <c r="Q23" s="18" t="s">
        <v>5</v>
      </c>
      <c r="R23" s="18" t="s">
        <v>13</v>
      </c>
      <c r="S23" s="18" t="s">
        <v>5</v>
      </c>
      <c r="T23" s="18" t="s">
        <v>13</v>
      </c>
      <c r="U23" s="80"/>
    </row>
    <row r="24" spans="1:48" x14ac:dyDescent="0.25">
      <c r="A24" s="18">
        <v>1</v>
      </c>
      <c r="B24" s="18">
        <v>2</v>
      </c>
      <c r="C24" s="18">
        <v>3</v>
      </c>
      <c r="D24" s="18">
        <v>4</v>
      </c>
      <c r="E24" s="18">
        <v>5</v>
      </c>
      <c r="F24" s="18">
        <v>6</v>
      </c>
      <c r="G24" s="18">
        <v>7</v>
      </c>
      <c r="H24" s="30">
        <v>8</v>
      </c>
      <c r="I24" s="18">
        <v>9</v>
      </c>
      <c r="J24" s="18">
        <v>10</v>
      </c>
      <c r="K24" s="18">
        <v>11</v>
      </c>
      <c r="L24" s="18">
        <v>12</v>
      </c>
      <c r="M24" s="18">
        <v>13</v>
      </c>
      <c r="N24" s="18">
        <v>14</v>
      </c>
      <c r="O24" s="18">
        <v>15</v>
      </c>
      <c r="P24" s="18">
        <v>16</v>
      </c>
      <c r="Q24" s="18">
        <v>17</v>
      </c>
      <c r="R24" s="18">
        <v>18</v>
      </c>
      <c r="S24" s="18">
        <v>19</v>
      </c>
      <c r="T24" s="18">
        <v>20</v>
      </c>
      <c r="U24" s="18">
        <v>21</v>
      </c>
      <c r="V24" s="47"/>
    </row>
    <row r="25" spans="1:48" x14ac:dyDescent="0.25">
      <c r="A25" s="21"/>
      <c r="B25" s="22"/>
      <c r="C25" s="23" t="s">
        <v>6</v>
      </c>
      <c r="D25" s="50">
        <f>SUM(D26:D76)</f>
        <v>80874</v>
      </c>
      <c r="E25" s="50">
        <f>SUM(E26:E80)</f>
        <v>20222</v>
      </c>
      <c r="F25" s="50">
        <f>SUM(F26:F80)</f>
        <v>23939</v>
      </c>
      <c r="G25" s="31">
        <f>SUM(G26:G80)</f>
        <v>76844.189999999988</v>
      </c>
      <c r="H25" s="51">
        <f>F25/E25*100</f>
        <v>118.38097121946396</v>
      </c>
      <c r="I25" s="50">
        <f>SUM(I26:I80)</f>
        <v>11743</v>
      </c>
      <c r="J25" s="31">
        <f>SUM(J26:J80)</f>
        <v>61063.60000000002</v>
      </c>
      <c r="K25" s="51">
        <f>I25/E25*100</f>
        <v>58.070418356245668</v>
      </c>
      <c r="L25" s="50">
        <f>SUM(L26:L80)</f>
        <v>7074</v>
      </c>
      <c r="M25" s="31">
        <f>SUM(M26:M80)</f>
        <v>139216.32000000001</v>
      </c>
      <c r="N25" s="52">
        <f>SUM(N26:N80)</f>
        <v>1469</v>
      </c>
      <c r="O25" s="31">
        <f>SUM(O26:O80)</f>
        <v>28909.919999999998</v>
      </c>
      <c r="P25" s="51">
        <f>((L25+N25)/E25*100)</f>
        <v>42.246068638116903</v>
      </c>
      <c r="Q25" s="50">
        <f t="shared" ref="Q25:T25" si="0">SUM(Q26:Q80)</f>
        <v>8408</v>
      </c>
      <c r="R25" s="31">
        <f t="shared" si="0"/>
        <v>153530.08000000002</v>
      </c>
      <c r="S25" s="64">
        <f t="shared" si="0"/>
        <v>134</v>
      </c>
      <c r="T25" s="62">
        <f t="shared" si="0"/>
        <v>2446.84</v>
      </c>
      <c r="U25" s="51">
        <f>((Q25+S25)/E25*100)</f>
        <v>42.241123528829988</v>
      </c>
      <c r="V25" s="48"/>
      <c r="W25" s="48"/>
      <c r="AS25" s="47"/>
    </row>
    <row r="26" spans="1:48" x14ac:dyDescent="0.25">
      <c r="A26" s="18">
        <v>1</v>
      </c>
      <c r="B26" s="65">
        <v>424</v>
      </c>
      <c r="C26" s="66" t="s">
        <v>7</v>
      </c>
      <c r="D26" s="53"/>
      <c r="E26" s="53"/>
      <c r="F26" s="53"/>
      <c r="G26" s="54"/>
      <c r="H26" s="55"/>
      <c r="I26" s="53"/>
      <c r="J26" s="56"/>
      <c r="K26" s="55"/>
      <c r="L26" s="53">
        <v>3573</v>
      </c>
      <c r="M26" s="56">
        <v>70316.639999999999</v>
      </c>
      <c r="N26" s="54"/>
      <c r="O26" s="56"/>
      <c r="P26" s="54"/>
      <c r="Q26" s="53">
        <v>3573</v>
      </c>
      <c r="R26" s="56">
        <v>65242.98</v>
      </c>
      <c r="S26" s="56"/>
      <c r="T26" s="56"/>
      <c r="U26" s="54"/>
      <c r="V26" s="48"/>
      <c r="W26" s="48"/>
      <c r="AS26" s="47"/>
      <c r="AV26" s="48"/>
    </row>
    <row r="27" spans="1:48" x14ac:dyDescent="0.25">
      <c r="A27" s="18">
        <v>2</v>
      </c>
      <c r="B27" s="65">
        <v>422</v>
      </c>
      <c r="C27" s="66" t="s">
        <v>19</v>
      </c>
      <c r="D27" s="53"/>
      <c r="E27" s="53"/>
      <c r="F27" s="53"/>
      <c r="G27" s="54"/>
      <c r="H27" s="55"/>
      <c r="I27" s="53"/>
      <c r="J27" s="56"/>
      <c r="K27" s="55"/>
      <c r="L27" s="53"/>
      <c r="M27" s="56"/>
      <c r="N27" s="54"/>
      <c r="O27" s="56"/>
      <c r="P27" s="54"/>
      <c r="Q27" s="53"/>
      <c r="R27" s="56"/>
      <c r="S27" s="56"/>
      <c r="T27" s="56"/>
      <c r="U27" s="54"/>
      <c r="V27" s="48"/>
      <c r="W27" s="48"/>
      <c r="AS27" s="47"/>
      <c r="AV27" s="48"/>
    </row>
    <row r="28" spans="1:48" x14ac:dyDescent="0.25">
      <c r="A28" s="18">
        <v>3</v>
      </c>
      <c r="B28" s="65">
        <v>419</v>
      </c>
      <c r="C28" s="66" t="s">
        <v>45</v>
      </c>
      <c r="D28" s="53"/>
      <c r="E28" s="53"/>
      <c r="F28" s="53"/>
      <c r="G28" s="54"/>
      <c r="H28" s="55"/>
      <c r="I28" s="53"/>
      <c r="J28" s="56"/>
      <c r="K28" s="55"/>
      <c r="L28" s="53"/>
      <c r="M28" s="56"/>
      <c r="N28" s="54"/>
      <c r="O28" s="56"/>
      <c r="P28" s="54"/>
      <c r="Q28" s="53"/>
      <c r="R28" s="56"/>
      <c r="S28" s="56"/>
      <c r="T28" s="56"/>
      <c r="U28" s="54"/>
      <c r="V28" s="48"/>
      <c r="W28" s="48"/>
      <c r="AS28" s="47"/>
      <c r="AV28" s="48"/>
    </row>
    <row r="29" spans="1:48" x14ac:dyDescent="0.25">
      <c r="A29" s="18">
        <v>4</v>
      </c>
      <c r="B29" s="65">
        <v>423</v>
      </c>
      <c r="C29" s="66" t="s">
        <v>54</v>
      </c>
      <c r="D29" s="53"/>
      <c r="E29" s="53"/>
      <c r="F29" s="53"/>
      <c r="G29" s="54"/>
      <c r="H29" s="55"/>
      <c r="I29" s="53"/>
      <c r="J29" s="56"/>
      <c r="K29" s="55"/>
      <c r="L29" s="53"/>
      <c r="M29" s="56"/>
      <c r="N29" s="54"/>
      <c r="O29" s="56"/>
      <c r="P29" s="54"/>
      <c r="Q29" s="53"/>
      <c r="R29" s="56"/>
      <c r="S29" s="56"/>
      <c r="T29" s="56"/>
      <c r="U29" s="54"/>
      <c r="V29" s="48"/>
      <c r="W29" s="48"/>
      <c r="AS29" s="47"/>
      <c r="AV29" s="48"/>
    </row>
    <row r="30" spans="1:48" x14ac:dyDescent="0.25">
      <c r="A30" s="18">
        <v>5</v>
      </c>
      <c r="B30" s="65">
        <v>420</v>
      </c>
      <c r="C30" s="66" t="s">
        <v>20</v>
      </c>
      <c r="D30" s="53"/>
      <c r="E30" s="53"/>
      <c r="F30" s="53"/>
      <c r="G30" s="54"/>
      <c r="H30" s="55"/>
      <c r="I30" s="53"/>
      <c r="J30" s="56"/>
      <c r="K30" s="55"/>
      <c r="L30" s="53">
        <v>669</v>
      </c>
      <c r="M30" s="56">
        <v>13165.92</v>
      </c>
      <c r="N30" s="54">
        <v>798</v>
      </c>
      <c r="O30" s="56">
        <v>15704.64</v>
      </c>
      <c r="P30" s="54"/>
      <c r="Q30" s="53">
        <v>1331</v>
      </c>
      <c r="R30" s="56">
        <v>24304.06</v>
      </c>
      <c r="S30" s="53">
        <v>134</v>
      </c>
      <c r="T30" s="56">
        <v>2446.84</v>
      </c>
      <c r="U30" s="54"/>
      <c r="V30" s="48"/>
      <c r="W30" s="48"/>
      <c r="AS30" s="47"/>
      <c r="AV30" s="48"/>
    </row>
    <row r="31" spans="1:48" x14ac:dyDescent="0.25">
      <c r="A31" s="18">
        <v>6</v>
      </c>
      <c r="B31" s="65">
        <v>339</v>
      </c>
      <c r="C31" s="66" t="s">
        <v>8</v>
      </c>
      <c r="D31" s="53"/>
      <c r="E31" s="53"/>
      <c r="F31" s="53"/>
      <c r="G31" s="54"/>
      <c r="H31" s="55"/>
      <c r="I31" s="53"/>
      <c r="J31" s="56"/>
      <c r="K31" s="55"/>
      <c r="L31" s="53">
        <v>1896</v>
      </c>
      <c r="M31" s="56">
        <v>37313.279999999999</v>
      </c>
      <c r="N31" s="54"/>
      <c r="O31" s="56"/>
      <c r="P31" s="54"/>
      <c r="Q31" s="53">
        <v>1896</v>
      </c>
      <c r="R31" s="56">
        <v>34620.959999999999</v>
      </c>
      <c r="S31" s="56"/>
      <c r="T31" s="56"/>
      <c r="U31" s="54"/>
      <c r="V31" s="48"/>
      <c r="W31" s="48"/>
      <c r="AS31" s="47"/>
      <c r="AV31" s="48"/>
    </row>
    <row r="32" spans="1:48" x14ac:dyDescent="0.25">
      <c r="A32" s="18">
        <v>7</v>
      </c>
      <c r="B32" s="65">
        <v>469</v>
      </c>
      <c r="C32" s="66" t="s">
        <v>55</v>
      </c>
      <c r="D32" s="53"/>
      <c r="E32" s="53"/>
      <c r="F32" s="53"/>
      <c r="G32" s="54"/>
      <c r="H32" s="55"/>
      <c r="I32" s="53"/>
      <c r="J32" s="56"/>
      <c r="K32" s="55"/>
      <c r="L32" s="53"/>
      <c r="M32" s="56"/>
      <c r="N32" s="54"/>
      <c r="O32" s="56"/>
      <c r="P32" s="54"/>
      <c r="Q32" s="53"/>
      <c r="R32" s="56"/>
      <c r="S32" s="56"/>
      <c r="T32" s="56"/>
      <c r="U32" s="54"/>
      <c r="V32" s="48"/>
      <c r="W32" s="48"/>
      <c r="AS32" s="47"/>
      <c r="AV32" s="48"/>
    </row>
    <row r="33" spans="1:48" x14ac:dyDescent="0.25">
      <c r="A33" s="18">
        <v>8</v>
      </c>
      <c r="B33" s="67">
        <v>377</v>
      </c>
      <c r="C33" s="66" t="s">
        <v>12</v>
      </c>
      <c r="D33" s="60"/>
      <c r="E33" s="53"/>
      <c r="F33" s="53"/>
      <c r="G33" s="56"/>
      <c r="H33" s="57"/>
      <c r="I33" s="53"/>
      <c r="J33" s="56"/>
      <c r="K33" s="57"/>
      <c r="L33" s="53">
        <v>936</v>
      </c>
      <c r="M33" s="56">
        <v>18420.48</v>
      </c>
      <c r="N33" s="54">
        <v>671</v>
      </c>
      <c r="O33" s="56">
        <v>13205.28</v>
      </c>
      <c r="P33" s="54"/>
      <c r="Q33" s="53">
        <v>1608</v>
      </c>
      <c r="R33" s="56">
        <v>29362.080000000002</v>
      </c>
      <c r="S33" s="56"/>
      <c r="T33" s="56"/>
      <c r="U33" s="54"/>
      <c r="V33" s="48"/>
      <c r="W33" s="48"/>
      <c r="AS33" s="47"/>
      <c r="AV33" s="48"/>
    </row>
    <row r="34" spans="1:48" x14ac:dyDescent="0.25">
      <c r="A34" s="18">
        <v>9</v>
      </c>
      <c r="B34" s="65">
        <v>10450</v>
      </c>
      <c r="C34" s="66" t="s">
        <v>44</v>
      </c>
      <c r="D34" s="53"/>
      <c r="E34" s="53"/>
      <c r="F34" s="53"/>
      <c r="G34" s="56"/>
      <c r="H34" s="55"/>
      <c r="I34" s="53"/>
      <c r="J34" s="56"/>
      <c r="K34" s="55"/>
      <c r="L34" s="53"/>
      <c r="M34" s="56"/>
      <c r="N34" s="54"/>
      <c r="O34" s="56"/>
      <c r="P34" s="54"/>
      <c r="Q34" s="53"/>
      <c r="R34" s="56"/>
      <c r="S34" s="56"/>
      <c r="T34" s="56"/>
      <c r="U34" s="54"/>
      <c r="V34" s="48"/>
      <c r="W34" s="48"/>
      <c r="AS34" s="47"/>
      <c r="AV34" s="48"/>
    </row>
    <row r="35" spans="1:48" x14ac:dyDescent="0.25">
      <c r="A35" s="18">
        <v>10</v>
      </c>
      <c r="B35" s="65">
        <v>7543</v>
      </c>
      <c r="C35" s="66" t="s">
        <v>21</v>
      </c>
      <c r="D35" s="53"/>
      <c r="E35" s="53"/>
      <c r="F35" s="53"/>
      <c r="G35" s="56"/>
      <c r="H35" s="57"/>
      <c r="I35" s="53"/>
      <c r="J35" s="56"/>
      <c r="K35" s="57"/>
      <c r="L35" s="63"/>
      <c r="M35" s="57"/>
      <c r="N35" s="54"/>
      <c r="O35" s="56"/>
      <c r="P35" s="54"/>
      <c r="Q35" s="56"/>
      <c r="R35" s="54"/>
      <c r="S35" s="54"/>
      <c r="T35" s="54"/>
      <c r="U35" s="54"/>
      <c r="V35" s="48"/>
      <c r="W35" s="48"/>
      <c r="AS35" s="47"/>
      <c r="AV35" s="48"/>
    </row>
    <row r="36" spans="1:48" x14ac:dyDescent="0.25">
      <c r="A36" s="18">
        <v>11</v>
      </c>
      <c r="B36" s="65">
        <v>7619</v>
      </c>
      <c r="C36" s="66" t="s">
        <v>22</v>
      </c>
      <c r="D36" s="53"/>
      <c r="E36" s="53"/>
      <c r="F36" s="53"/>
      <c r="G36" s="56"/>
      <c r="H36" s="57"/>
      <c r="I36" s="58"/>
      <c r="J36" s="59"/>
      <c r="K36" s="57"/>
      <c r="L36" s="57"/>
      <c r="M36" s="57"/>
      <c r="N36" s="54"/>
      <c r="O36" s="56"/>
      <c r="P36" s="54"/>
      <c r="Q36" s="54"/>
      <c r="R36" s="54"/>
      <c r="S36" s="54"/>
      <c r="T36" s="54"/>
      <c r="U36" s="54"/>
      <c r="V36" s="48"/>
      <c r="W36" s="48"/>
      <c r="AS36" s="47"/>
      <c r="AV36" s="48"/>
    </row>
    <row r="37" spans="1:48" x14ac:dyDescent="0.25">
      <c r="A37" s="18">
        <v>12</v>
      </c>
      <c r="B37" s="65">
        <v>53854</v>
      </c>
      <c r="C37" s="66" t="s">
        <v>30</v>
      </c>
      <c r="D37" s="53"/>
      <c r="E37" s="53"/>
      <c r="F37" s="53"/>
      <c r="G37" s="56"/>
      <c r="H37" s="55"/>
      <c r="I37" s="53"/>
      <c r="J37" s="56"/>
      <c r="K37" s="55"/>
      <c r="L37" s="55"/>
      <c r="M37" s="55"/>
      <c r="N37" s="54"/>
      <c r="O37" s="54"/>
      <c r="P37" s="54"/>
      <c r="Q37" s="54"/>
      <c r="R37" s="54"/>
      <c r="S37" s="54"/>
      <c r="T37" s="54"/>
      <c r="U37" s="54"/>
      <c r="V37" s="48"/>
      <c r="W37" s="48"/>
      <c r="AS37" s="47"/>
      <c r="AV37" s="48"/>
    </row>
    <row r="38" spans="1:48" x14ac:dyDescent="0.25">
      <c r="A38" s="18">
        <v>13</v>
      </c>
      <c r="B38" s="65">
        <v>83</v>
      </c>
      <c r="C38" s="66" t="s">
        <v>56</v>
      </c>
      <c r="D38" s="53">
        <v>3290</v>
      </c>
      <c r="E38" s="53">
        <f>ROUND(D38/2/2,0)</f>
        <v>823</v>
      </c>
      <c r="F38" s="53">
        <v>591</v>
      </c>
      <c r="G38" s="56">
        <v>1897.11</v>
      </c>
      <c r="H38" s="57">
        <f>F38/E38*100</f>
        <v>71.810449574726604</v>
      </c>
      <c r="I38" s="53">
        <v>328</v>
      </c>
      <c r="J38" s="56">
        <v>1705.6</v>
      </c>
      <c r="K38" s="57">
        <f t="shared" ref="K38" si="1">I38/E38*100</f>
        <v>39.85419198055893</v>
      </c>
      <c r="L38" s="55"/>
      <c r="M38" s="55"/>
      <c r="N38" s="54"/>
      <c r="O38" s="54"/>
      <c r="P38" s="54"/>
      <c r="Q38" s="54"/>
      <c r="R38" s="54"/>
      <c r="S38" s="54"/>
      <c r="T38" s="54"/>
      <c r="U38" s="54"/>
      <c r="V38" s="48"/>
      <c r="W38" s="48"/>
      <c r="AS38" s="47"/>
      <c r="AV38" s="48"/>
    </row>
    <row r="39" spans="1:48" x14ac:dyDescent="0.25">
      <c r="A39" s="18">
        <v>14</v>
      </c>
      <c r="B39" s="65">
        <v>85</v>
      </c>
      <c r="C39" s="66" t="s">
        <v>57</v>
      </c>
      <c r="D39" s="53">
        <v>7755</v>
      </c>
      <c r="E39" s="53">
        <f t="shared" ref="E39:E76" si="2">ROUND(D39/2/2,0)</f>
        <v>1939</v>
      </c>
      <c r="F39" s="53">
        <v>2067</v>
      </c>
      <c r="G39" s="56">
        <v>6635.07</v>
      </c>
      <c r="H39" s="57">
        <f>F39/E39*100</f>
        <v>106.60134089736977</v>
      </c>
      <c r="I39" s="53">
        <v>994</v>
      </c>
      <c r="J39" s="56">
        <v>5168.8</v>
      </c>
      <c r="K39" s="57">
        <f t="shared" ref="K39" si="3">I39/E39*100</f>
        <v>51.263537906137181</v>
      </c>
      <c r="L39" s="57"/>
      <c r="M39" s="57"/>
      <c r="N39" s="54"/>
      <c r="O39" s="54"/>
      <c r="P39" s="54"/>
      <c r="Q39" s="54"/>
      <c r="R39" s="54"/>
      <c r="S39" s="54"/>
      <c r="T39" s="54"/>
      <c r="U39" s="54"/>
      <c r="V39" s="48"/>
      <c r="W39" s="48"/>
      <c r="AS39" s="47"/>
      <c r="AV39" s="48"/>
    </row>
    <row r="40" spans="1:48" x14ac:dyDescent="0.25">
      <c r="A40" s="18">
        <v>15</v>
      </c>
      <c r="B40" s="65">
        <v>86</v>
      </c>
      <c r="C40" s="66" t="s">
        <v>58</v>
      </c>
      <c r="D40" s="69">
        <v>4025</v>
      </c>
      <c r="E40" s="53">
        <f t="shared" si="2"/>
        <v>1006</v>
      </c>
      <c r="F40" s="53">
        <v>915</v>
      </c>
      <c r="G40" s="56">
        <v>2937.15</v>
      </c>
      <c r="H40" s="57">
        <f t="shared" ref="H40:H75" si="4">F40/E40*100</f>
        <v>90.954274353876741</v>
      </c>
      <c r="I40" s="53">
        <v>444</v>
      </c>
      <c r="J40" s="56">
        <v>2308.8000000000002</v>
      </c>
      <c r="K40" s="57">
        <f>I40/E40*100</f>
        <v>44.135188866799204</v>
      </c>
      <c r="L40" s="57"/>
      <c r="M40" s="57"/>
      <c r="N40" s="54"/>
      <c r="O40" s="54"/>
      <c r="P40" s="54"/>
      <c r="Q40" s="54"/>
      <c r="R40" s="54"/>
      <c r="S40" s="54"/>
      <c r="T40" s="54"/>
      <c r="U40" s="54"/>
      <c r="V40" s="48"/>
      <c r="W40" s="48"/>
      <c r="AS40" s="47"/>
      <c r="AV40" s="48"/>
    </row>
    <row r="41" spans="1:48" x14ac:dyDescent="0.25">
      <c r="A41" s="18">
        <v>16</v>
      </c>
      <c r="B41" s="65">
        <v>128</v>
      </c>
      <c r="C41" s="66" t="s">
        <v>76</v>
      </c>
      <c r="D41" s="69">
        <v>7468</v>
      </c>
      <c r="E41" s="53">
        <f t="shared" si="2"/>
        <v>1867</v>
      </c>
      <c r="F41" s="53">
        <v>2524</v>
      </c>
      <c r="G41" s="56">
        <v>8102.04</v>
      </c>
      <c r="H41" s="57">
        <f t="shared" si="4"/>
        <v>135.19014461703267</v>
      </c>
      <c r="I41" s="53">
        <v>1186</v>
      </c>
      <c r="J41" s="56">
        <v>6167.2</v>
      </c>
      <c r="K41" s="57">
        <f>I41/E41*100</f>
        <v>63.524370648098547</v>
      </c>
      <c r="L41" s="57"/>
      <c r="M41" s="57"/>
      <c r="N41" s="54"/>
      <c r="O41" s="54"/>
      <c r="P41" s="54"/>
      <c r="Q41" s="54"/>
      <c r="R41" s="54"/>
      <c r="S41" s="54"/>
      <c r="T41" s="54"/>
      <c r="U41" s="54"/>
      <c r="V41" s="48"/>
      <c r="W41" s="48"/>
      <c r="AS41" s="47"/>
      <c r="AV41" s="48"/>
    </row>
    <row r="42" spans="1:48" x14ac:dyDescent="0.25">
      <c r="A42" s="18">
        <v>17</v>
      </c>
      <c r="B42" s="65">
        <v>130</v>
      </c>
      <c r="C42" s="66" t="s">
        <v>59</v>
      </c>
      <c r="D42" s="69">
        <v>6388</v>
      </c>
      <c r="E42" s="53">
        <f t="shared" si="2"/>
        <v>1597</v>
      </c>
      <c r="F42" s="53">
        <v>1595</v>
      </c>
      <c r="G42" s="56">
        <v>5119.95</v>
      </c>
      <c r="H42" s="57">
        <f t="shared" si="4"/>
        <v>99.874765184721355</v>
      </c>
      <c r="I42" s="53">
        <v>781</v>
      </c>
      <c r="J42" s="56">
        <v>4061.2</v>
      </c>
      <c r="K42" s="57">
        <f t="shared" ref="K42:K75" si="5">I42/E42*100</f>
        <v>48.904195366311839</v>
      </c>
      <c r="L42" s="57"/>
      <c r="M42" s="57"/>
      <c r="N42" s="54"/>
      <c r="O42" s="54"/>
      <c r="P42" s="54"/>
      <c r="Q42" s="54"/>
      <c r="R42" s="54"/>
      <c r="S42" s="54"/>
      <c r="T42" s="54"/>
      <c r="U42" s="54"/>
      <c r="V42" s="48"/>
      <c r="W42" s="48"/>
      <c r="AS42" s="47"/>
      <c r="AV42" s="48"/>
    </row>
    <row r="43" spans="1:48" x14ac:dyDescent="0.25">
      <c r="A43" s="18">
        <v>18</v>
      </c>
      <c r="B43" s="65">
        <v>131</v>
      </c>
      <c r="C43" s="66" t="s">
        <v>60</v>
      </c>
      <c r="D43" s="69">
        <v>3698</v>
      </c>
      <c r="E43" s="53">
        <f t="shared" si="2"/>
        <v>925</v>
      </c>
      <c r="F43" s="53">
        <v>1450</v>
      </c>
      <c r="G43" s="56">
        <v>4654.5</v>
      </c>
      <c r="H43" s="57">
        <f t="shared" si="4"/>
        <v>156.75675675675674</v>
      </c>
      <c r="I43" s="53">
        <v>346</v>
      </c>
      <c r="J43" s="56">
        <v>1799.2</v>
      </c>
      <c r="K43" s="57">
        <f t="shared" si="5"/>
        <v>37.405405405405403</v>
      </c>
      <c r="L43" s="57"/>
      <c r="M43" s="57"/>
      <c r="N43" s="54"/>
      <c r="O43" s="54"/>
      <c r="P43" s="54"/>
      <c r="Q43" s="53"/>
      <c r="R43" s="54"/>
      <c r="S43" s="54"/>
      <c r="T43" s="54"/>
      <c r="U43" s="54"/>
      <c r="V43" s="48"/>
      <c r="W43" s="48"/>
      <c r="AS43" s="47"/>
      <c r="AV43" s="48"/>
    </row>
    <row r="44" spans="1:48" x14ac:dyDescent="0.25">
      <c r="A44" s="18">
        <v>19</v>
      </c>
      <c r="B44" s="65">
        <v>132</v>
      </c>
      <c r="C44" s="66" t="s">
        <v>61</v>
      </c>
      <c r="D44" s="69">
        <v>4994</v>
      </c>
      <c r="E44" s="53">
        <f t="shared" si="2"/>
        <v>1249</v>
      </c>
      <c r="F44" s="53">
        <v>1747</v>
      </c>
      <c r="G44" s="56">
        <v>5607.87</v>
      </c>
      <c r="H44" s="57">
        <f t="shared" si="4"/>
        <v>139.87189751801441</v>
      </c>
      <c r="I44" s="53">
        <v>1118</v>
      </c>
      <c r="J44" s="56">
        <v>5813.6</v>
      </c>
      <c r="K44" s="57">
        <f t="shared" si="5"/>
        <v>89.511609287429934</v>
      </c>
      <c r="L44" s="57"/>
      <c r="M44" s="57"/>
      <c r="N44" s="54"/>
      <c r="O44" s="54"/>
      <c r="P44" s="54"/>
      <c r="Q44" s="54"/>
      <c r="R44" s="54"/>
      <c r="S44" s="54"/>
      <c r="T44" s="54"/>
      <c r="U44" s="54"/>
      <c r="V44" s="48"/>
      <c r="W44" s="48"/>
      <c r="AS44" s="47"/>
      <c r="AV44" s="48"/>
    </row>
    <row r="45" spans="1:48" ht="13.5" customHeight="1" x14ac:dyDescent="0.25">
      <c r="A45" s="18">
        <v>20</v>
      </c>
      <c r="B45" s="65">
        <v>133</v>
      </c>
      <c r="C45" s="72" t="s">
        <v>85</v>
      </c>
      <c r="D45" s="69">
        <v>1941</v>
      </c>
      <c r="E45" s="53">
        <f t="shared" si="2"/>
        <v>485</v>
      </c>
      <c r="F45" s="53">
        <v>556</v>
      </c>
      <c r="G45" s="56">
        <v>1784.76</v>
      </c>
      <c r="H45" s="57">
        <f t="shared" si="4"/>
        <v>114.63917525773195</v>
      </c>
      <c r="I45" s="53">
        <v>157</v>
      </c>
      <c r="J45" s="56">
        <v>816.4</v>
      </c>
      <c r="K45" s="57">
        <f t="shared" si="5"/>
        <v>32.371134020618555</v>
      </c>
      <c r="L45" s="57"/>
      <c r="M45" s="57"/>
      <c r="N45" s="54"/>
      <c r="O45" s="54"/>
      <c r="P45" s="54"/>
      <c r="Q45" s="54"/>
      <c r="R45" s="54"/>
      <c r="S45" s="54"/>
      <c r="T45" s="54"/>
      <c r="U45" s="54"/>
      <c r="V45" s="48"/>
      <c r="W45" s="48"/>
      <c r="AS45" s="47"/>
      <c r="AV45" s="48"/>
    </row>
    <row r="46" spans="1:48" x14ac:dyDescent="0.25">
      <c r="A46" s="18">
        <v>21</v>
      </c>
      <c r="B46" s="65">
        <v>134</v>
      </c>
      <c r="C46" s="66" t="s">
        <v>62</v>
      </c>
      <c r="D46" s="60">
        <v>3276</v>
      </c>
      <c r="E46" s="53">
        <f t="shared" si="2"/>
        <v>819</v>
      </c>
      <c r="F46" s="53">
        <v>747</v>
      </c>
      <c r="G46" s="56">
        <v>2397.87</v>
      </c>
      <c r="H46" s="57">
        <f t="shared" si="4"/>
        <v>91.208791208791212</v>
      </c>
      <c r="I46" s="53">
        <v>321</v>
      </c>
      <c r="J46" s="56">
        <v>1669.2</v>
      </c>
      <c r="K46" s="57">
        <f t="shared" si="5"/>
        <v>39.194139194139197</v>
      </c>
      <c r="L46" s="57"/>
      <c r="M46" s="57"/>
      <c r="N46" s="54"/>
      <c r="O46" s="54"/>
      <c r="P46" s="54"/>
      <c r="Q46" s="54"/>
      <c r="R46" s="54"/>
      <c r="S46" s="54"/>
      <c r="T46" s="54"/>
      <c r="U46" s="54"/>
      <c r="V46" s="48"/>
      <c r="W46" s="48"/>
      <c r="AS46" s="47"/>
      <c r="AV46" s="48"/>
    </row>
    <row r="47" spans="1:48" x14ac:dyDescent="0.25">
      <c r="A47" s="18">
        <v>22</v>
      </c>
      <c r="B47" s="65">
        <v>194</v>
      </c>
      <c r="C47" s="66" t="s">
        <v>63</v>
      </c>
      <c r="D47" s="70">
        <v>1564</v>
      </c>
      <c r="E47" s="53">
        <f t="shared" si="2"/>
        <v>391</v>
      </c>
      <c r="F47" s="53">
        <v>399</v>
      </c>
      <c r="G47" s="56">
        <v>1280.79</v>
      </c>
      <c r="H47" s="57">
        <f t="shared" si="4"/>
        <v>102.04603580562659</v>
      </c>
      <c r="I47" s="53">
        <v>359</v>
      </c>
      <c r="J47" s="56">
        <v>1866.8</v>
      </c>
      <c r="K47" s="57">
        <f t="shared" si="5"/>
        <v>91.815856777493607</v>
      </c>
      <c r="L47" s="57"/>
      <c r="M47" s="57"/>
      <c r="N47" s="54"/>
      <c r="O47" s="54"/>
      <c r="P47" s="54"/>
      <c r="Q47" s="54"/>
      <c r="R47" s="54"/>
      <c r="S47" s="54"/>
      <c r="T47" s="54"/>
      <c r="U47" s="54"/>
      <c r="V47" s="48"/>
      <c r="W47" s="48"/>
      <c r="AS47" s="47"/>
      <c r="AV47" s="48"/>
    </row>
    <row r="48" spans="1:48" x14ac:dyDescent="0.25">
      <c r="A48" s="18">
        <v>23</v>
      </c>
      <c r="B48" s="65">
        <v>287</v>
      </c>
      <c r="C48" s="66" t="s">
        <v>46</v>
      </c>
      <c r="D48" s="60">
        <v>3202</v>
      </c>
      <c r="E48" s="53">
        <f t="shared" si="2"/>
        <v>801</v>
      </c>
      <c r="F48" s="53">
        <v>868</v>
      </c>
      <c r="G48" s="56">
        <v>2786.28</v>
      </c>
      <c r="H48" s="57">
        <f t="shared" si="4"/>
        <v>108.3645443196005</v>
      </c>
      <c r="I48" s="53">
        <v>324</v>
      </c>
      <c r="J48" s="56">
        <v>1684.8</v>
      </c>
      <c r="K48" s="57">
        <f t="shared" si="5"/>
        <v>40.449438202247187</v>
      </c>
      <c r="L48" s="57"/>
      <c r="M48" s="57"/>
      <c r="N48" s="54"/>
      <c r="O48" s="54"/>
      <c r="P48" s="54"/>
      <c r="Q48" s="54"/>
      <c r="R48" s="54"/>
      <c r="S48" s="54"/>
      <c r="T48" s="54"/>
      <c r="U48" s="54"/>
      <c r="V48" s="48"/>
      <c r="W48" s="48"/>
      <c r="AS48" s="47"/>
      <c r="AV48" s="48"/>
    </row>
    <row r="49" spans="1:53" x14ac:dyDescent="0.25">
      <c r="A49" s="18">
        <v>24</v>
      </c>
      <c r="B49" s="65">
        <v>468</v>
      </c>
      <c r="C49" s="66" t="s">
        <v>64</v>
      </c>
      <c r="D49" s="60">
        <v>3083</v>
      </c>
      <c r="E49" s="53">
        <f t="shared" si="2"/>
        <v>771</v>
      </c>
      <c r="F49" s="53">
        <v>843</v>
      </c>
      <c r="G49" s="56">
        <v>2706.03</v>
      </c>
      <c r="H49" s="57">
        <f t="shared" si="4"/>
        <v>109.33852140077821</v>
      </c>
      <c r="I49" s="53">
        <v>299</v>
      </c>
      <c r="J49" s="56">
        <v>1554.8</v>
      </c>
      <c r="K49" s="57">
        <f t="shared" si="5"/>
        <v>38.78080415045396</v>
      </c>
      <c r="L49" s="57"/>
      <c r="M49" s="57"/>
      <c r="N49" s="54"/>
      <c r="O49" s="54"/>
      <c r="P49" s="54"/>
      <c r="Q49" s="54"/>
      <c r="R49" s="54"/>
      <c r="S49" s="54"/>
      <c r="T49" s="54"/>
      <c r="U49" s="54"/>
      <c r="V49" s="48"/>
      <c r="W49" s="48"/>
      <c r="AS49" s="47"/>
      <c r="AV49" s="48"/>
    </row>
    <row r="50" spans="1:53" x14ac:dyDescent="0.25">
      <c r="A50" s="18">
        <v>25</v>
      </c>
      <c r="B50" s="65">
        <v>12694</v>
      </c>
      <c r="C50" s="66" t="s">
        <v>65</v>
      </c>
      <c r="D50" s="60">
        <v>320</v>
      </c>
      <c r="E50" s="53">
        <f t="shared" si="2"/>
        <v>80</v>
      </c>
      <c r="F50" s="53">
        <v>57</v>
      </c>
      <c r="G50" s="56">
        <v>182.97</v>
      </c>
      <c r="H50" s="57">
        <f t="shared" si="4"/>
        <v>71.25</v>
      </c>
      <c r="I50" s="53">
        <v>49</v>
      </c>
      <c r="J50" s="56">
        <v>254.8</v>
      </c>
      <c r="K50" s="57">
        <f t="shared" si="5"/>
        <v>61.250000000000007</v>
      </c>
      <c r="L50" s="57"/>
      <c r="M50" s="57"/>
      <c r="N50" s="54"/>
      <c r="O50" s="54"/>
      <c r="P50" s="54"/>
      <c r="Q50" s="54"/>
      <c r="R50" s="54"/>
      <c r="S50" s="54"/>
      <c r="T50" s="54"/>
      <c r="U50" s="54"/>
      <c r="V50" s="48"/>
      <c r="W50" s="48"/>
      <c r="AS50" s="47"/>
      <c r="AV50" s="48"/>
    </row>
    <row r="51" spans="1:53" x14ac:dyDescent="0.25">
      <c r="A51" s="18">
        <v>26</v>
      </c>
      <c r="B51" s="65">
        <v>647</v>
      </c>
      <c r="C51" s="66" t="s">
        <v>77</v>
      </c>
      <c r="D51" s="60">
        <v>3122</v>
      </c>
      <c r="E51" s="53">
        <f t="shared" si="2"/>
        <v>781</v>
      </c>
      <c r="F51" s="53">
        <v>830</v>
      </c>
      <c r="G51" s="56">
        <v>2664.3</v>
      </c>
      <c r="H51" s="57">
        <f t="shared" si="4"/>
        <v>106.27400768245838</v>
      </c>
      <c r="I51" s="53">
        <v>559</v>
      </c>
      <c r="J51" s="56">
        <v>2906.8</v>
      </c>
      <c r="K51" s="57">
        <f t="shared" si="5"/>
        <v>71.574903969270167</v>
      </c>
      <c r="L51" s="57"/>
      <c r="M51" s="57"/>
      <c r="N51" s="54"/>
      <c r="O51" s="54"/>
      <c r="P51" s="54"/>
      <c r="Q51" s="54"/>
      <c r="R51" s="54"/>
      <c r="S51" s="54"/>
      <c r="T51" s="54"/>
      <c r="U51" s="54"/>
      <c r="V51" s="48"/>
      <c r="W51" s="48"/>
      <c r="AS51" s="47"/>
      <c r="AV51" s="48"/>
    </row>
    <row r="52" spans="1:53" x14ac:dyDescent="0.25">
      <c r="A52" s="18">
        <v>27</v>
      </c>
      <c r="B52" s="65">
        <v>4420</v>
      </c>
      <c r="C52" s="66" t="s">
        <v>78</v>
      </c>
      <c r="D52" s="60">
        <v>476</v>
      </c>
      <c r="E52" s="53">
        <f t="shared" si="2"/>
        <v>119</v>
      </c>
      <c r="F52" s="53">
        <v>142</v>
      </c>
      <c r="G52" s="56">
        <v>455.82</v>
      </c>
      <c r="H52" s="57">
        <f t="shared" si="4"/>
        <v>119.32773109243698</v>
      </c>
      <c r="I52" s="53">
        <v>141</v>
      </c>
      <c r="J52" s="56">
        <v>733.2</v>
      </c>
      <c r="K52" s="57">
        <f t="shared" si="5"/>
        <v>118.4873949579832</v>
      </c>
      <c r="L52" s="57"/>
      <c r="M52" s="57"/>
      <c r="N52" s="54"/>
      <c r="O52" s="54"/>
      <c r="P52" s="54"/>
      <c r="Q52" s="54"/>
      <c r="R52" s="54"/>
      <c r="S52" s="54"/>
      <c r="T52" s="54"/>
      <c r="U52" s="54"/>
      <c r="V52" s="48"/>
      <c r="W52" s="48"/>
      <c r="AS52" s="47"/>
      <c r="AV52" s="48"/>
    </row>
    <row r="53" spans="1:53" x14ac:dyDescent="0.25">
      <c r="A53" s="18">
        <v>28</v>
      </c>
      <c r="B53" s="65">
        <v>14244</v>
      </c>
      <c r="C53" s="66" t="s">
        <v>79</v>
      </c>
      <c r="D53" s="60">
        <v>1172</v>
      </c>
      <c r="E53" s="53">
        <f t="shared" si="2"/>
        <v>293</v>
      </c>
      <c r="F53" s="53">
        <v>387</v>
      </c>
      <c r="G53" s="56">
        <v>1242.27</v>
      </c>
      <c r="H53" s="57">
        <f t="shared" si="4"/>
        <v>132.08191126279866</v>
      </c>
      <c r="I53" s="53">
        <v>200</v>
      </c>
      <c r="J53" s="56">
        <v>1040</v>
      </c>
      <c r="K53" s="57">
        <f t="shared" si="5"/>
        <v>68.25938566552901</v>
      </c>
      <c r="L53" s="57"/>
      <c r="M53" s="57"/>
      <c r="N53" s="54"/>
      <c r="O53" s="54"/>
      <c r="P53" s="54"/>
      <c r="Q53" s="54"/>
      <c r="R53" s="54"/>
      <c r="S53" s="54"/>
      <c r="T53" s="54"/>
      <c r="U53" s="54"/>
      <c r="V53" s="48"/>
      <c r="W53" s="48"/>
      <c r="AS53" s="47"/>
      <c r="AV53" s="48"/>
    </row>
    <row r="54" spans="1:53" x14ac:dyDescent="0.25">
      <c r="A54" s="18">
        <v>29</v>
      </c>
      <c r="B54" s="65">
        <v>4451</v>
      </c>
      <c r="C54" s="66" t="s">
        <v>80</v>
      </c>
      <c r="D54" s="60">
        <v>1033</v>
      </c>
      <c r="E54" s="53">
        <f t="shared" si="2"/>
        <v>258</v>
      </c>
      <c r="F54" s="53">
        <v>322</v>
      </c>
      <c r="G54" s="56">
        <v>1033.6199999999999</v>
      </c>
      <c r="H54" s="57">
        <f t="shared" si="4"/>
        <v>124.8062015503876</v>
      </c>
      <c r="I54" s="53">
        <v>174</v>
      </c>
      <c r="J54" s="56">
        <v>904.8</v>
      </c>
      <c r="K54" s="57">
        <f t="shared" si="5"/>
        <v>67.441860465116278</v>
      </c>
      <c r="L54" s="57"/>
      <c r="M54" s="57"/>
      <c r="N54" s="54"/>
      <c r="O54" s="54"/>
      <c r="P54" s="54"/>
      <c r="Q54" s="54"/>
      <c r="R54" s="54"/>
      <c r="S54" s="54"/>
      <c r="T54" s="54"/>
      <c r="U54" s="54"/>
      <c r="V54" s="48"/>
      <c r="W54" s="48"/>
      <c r="AS54" s="47"/>
      <c r="AV54" s="48"/>
    </row>
    <row r="55" spans="1:53" x14ac:dyDescent="0.25">
      <c r="A55" s="18">
        <v>30</v>
      </c>
      <c r="B55" s="65">
        <v>12698</v>
      </c>
      <c r="C55" s="66" t="s">
        <v>28</v>
      </c>
      <c r="D55" s="60">
        <v>357</v>
      </c>
      <c r="E55" s="53">
        <f t="shared" si="2"/>
        <v>89</v>
      </c>
      <c r="F55" s="53">
        <v>95</v>
      </c>
      <c r="G55" s="56">
        <v>304.95</v>
      </c>
      <c r="H55" s="57">
        <f t="shared" si="4"/>
        <v>106.74157303370787</v>
      </c>
      <c r="I55" s="53">
        <v>55</v>
      </c>
      <c r="J55" s="56">
        <v>286</v>
      </c>
      <c r="K55" s="57">
        <f t="shared" si="5"/>
        <v>61.797752808988761</v>
      </c>
      <c r="L55" s="57"/>
      <c r="M55" s="57"/>
      <c r="N55" s="54"/>
      <c r="O55" s="54"/>
      <c r="P55" s="54"/>
      <c r="Q55" s="54"/>
      <c r="R55" s="54"/>
      <c r="S55" s="54"/>
      <c r="T55" s="54"/>
      <c r="U55" s="54"/>
      <c r="V55" s="48"/>
      <c r="W55" s="48"/>
      <c r="AS55" s="47"/>
      <c r="AV55" s="48"/>
    </row>
    <row r="56" spans="1:53" x14ac:dyDescent="0.25">
      <c r="A56" s="18">
        <v>31</v>
      </c>
      <c r="B56" s="65">
        <v>6088</v>
      </c>
      <c r="C56" s="66" t="s">
        <v>14</v>
      </c>
      <c r="D56" s="60">
        <v>532</v>
      </c>
      <c r="E56" s="53">
        <f t="shared" si="2"/>
        <v>133</v>
      </c>
      <c r="F56" s="53">
        <v>82</v>
      </c>
      <c r="G56" s="56">
        <v>263.22000000000003</v>
      </c>
      <c r="H56" s="57">
        <f t="shared" si="4"/>
        <v>61.65413533834586</v>
      </c>
      <c r="I56" s="53">
        <v>63</v>
      </c>
      <c r="J56" s="56">
        <v>327.60000000000002</v>
      </c>
      <c r="K56" s="57">
        <f t="shared" si="5"/>
        <v>47.368421052631575</v>
      </c>
      <c r="L56" s="57"/>
      <c r="M56" s="57"/>
      <c r="N56" s="54"/>
      <c r="O56" s="54"/>
      <c r="P56" s="54"/>
      <c r="Q56" s="54"/>
      <c r="R56" s="54"/>
      <c r="S56" s="54"/>
      <c r="T56" s="54"/>
      <c r="U56" s="54"/>
      <c r="V56" s="48"/>
      <c r="W56" s="48"/>
      <c r="AS56" s="47"/>
      <c r="AV56" s="48"/>
    </row>
    <row r="57" spans="1:53" x14ac:dyDescent="0.25">
      <c r="A57" s="18">
        <v>32</v>
      </c>
      <c r="B57" s="65">
        <v>13164</v>
      </c>
      <c r="C57" s="66" t="s">
        <v>66</v>
      </c>
      <c r="D57" s="60">
        <v>1010</v>
      </c>
      <c r="E57" s="53">
        <f t="shared" si="2"/>
        <v>253</v>
      </c>
      <c r="F57" s="53">
        <v>336</v>
      </c>
      <c r="G57" s="56">
        <v>1078.56</v>
      </c>
      <c r="H57" s="57">
        <f t="shared" si="4"/>
        <v>132.80632411067194</v>
      </c>
      <c r="I57" s="53">
        <v>150</v>
      </c>
      <c r="J57" s="56">
        <v>780</v>
      </c>
      <c r="K57" s="57">
        <f t="shared" si="5"/>
        <v>59.288537549407117</v>
      </c>
      <c r="L57" s="57"/>
      <c r="M57" s="57"/>
      <c r="N57" s="54"/>
      <c r="O57" s="54"/>
      <c r="P57" s="54"/>
      <c r="Q57" s="54"/>
      <c r="R57" s="54"/>
      <c r="S57" s="54"/>
      <c r="T57" s="54"/>
      <c r="U57" s="54"/>
      <c r="V57" s="48"/>
      <c r="W57" s="48"/>
      <c r="AS57" s="47"/>
      <c r="AV57" s="48"/>
    </row>
    <row r="58" spans="1:53" x14ac:dyDescent="0.25">
      <c r="A58" s="18">
        <v>33</v>
      </c>
      <c r="B58" s="65">
        <v>6134</v>
      </c>
      <c r="C58" s="66" t="s">
        <v>67</v>
      </c>
      <c r="D58" s="60">
        <v>424</v>
      </c>
      <c r="E58" s="53">
        <f t="shared" si="2"/>
        <v>106</v>
      </c>
      <c r="F58" s="53">
        <v>42</v>
      </c>
      <c r="G58" s="56">
        <v>134.82</v>
      </c>
      <c r="H58" s="57">
        <f t="shared" si="4"/>
        <v>39.622641509433961</v>
      </c>
      <c r="I58" s="53">
        <v>30</v>
      </c>
      <c r="J58" s="56">
        <v>156</v>
      </c>
      <c r="K58" s="57">
        <f t="shared" si="5"/>
        <v>28.30188679245283</v>
      </c>
      <c r="L58" s="57"/>
      <c r="M58" s="57"/>
      <c r="N58" s="54"/>
      <c r="O58" s="54"/>
      <c r="P58" s="54"/>
      <c r="Q58" s="54"/>
      <c r="R58" s="54"/>
      <c r="S58" s="54"/>
      <c r="T58" s="54"/>
      <c r="U58" s="54"/>
      <c r="V58" s="48"/>
      <c r="W58" s="48"/>
      <c r="AS58" s="47"/>
      <c r="AV58" s="48"/>
    </row>
    <row r="59" spans="1:53" x14ac:dyDescent="0.25">
      <c r="A59" s="18">
        <v>34</v>
      </c>
      <c r="B59" s="65">
        <v>6211</v>
      </c>
      <c r="C59" s="66" t="s">
        <v>9</v>
      </c>
      <c r="D59" s="60">
        <v>1507</v>
      </c>
      <c r="E59" s="53">
        <f t="shared" si="2"/>
        <v>377</v>
      </c>
      <c r="F59" s="53">
        <v>340</v>
      </c>
      <c r="G59" s="56">
        <v>1091.4000000000001</v>
      </c>
      <c r="H59" s="57">
        <f t="shared" si="4"/>
        <v>90.185676392572944</v>
      </c>
      <c r="I59" s="53">
        <v>182</v>
      </c>
      <c r="J59" s="56">
        <v>946.4</v>
      </c>
      <c r="K59" s="57">
        <f t="shared" si="5"/>
        <v>48.275862068965516</v>
      </c>
      <c r="L59" s="57"/>
      <c r="M59" s="57"/>
      <c r="N59" s="54"/>
      <c r="O59" s="54"/>
      <c r="P59" s="54"/>
      <c r="Q59" s="54"/>
      <c r="R59" s="54"/>
      <c r="S59" s="54"/>
      <c r="T59" s="54"/>
      <c r="U59" s="54"/>
      <c r="V59" s="48"/>
      <c r="W59" s="48"/>
      <c r="AS59" s="47"/>
      <c r="AV59" s="48"/>
    </row>
    <row r="60" spans="1:53" x14ac:dyDescent="0.25">
      <c r="A60" s="18">
        <v>35</v>
      </c>
      <c r="B60" s="65">
        <v>6225</v>
      </c>
      <c r="C60" s="66" t="s">
        <v>10</v>
      </c>
      <c r="D60" s="60">
        <v>902</v>
      </c>
      <c r="E60" s="53">
        <f t="shared" si="2"/>
        <v>226</v>
      </c>
      <c r="F60" s="53">
        <v>218</v>
      </c>
      <c r="G60" s="56">
        <v>699.78</v>
      </c>
      <c r="H60" s="57">
        <f t="shared" si="4"/>
        <v>96.460176991150433</v>
      </c>
      <c r="I60" s="53">
        <v>160</v>
      </c>
      <c r="J60" s="56">
        <v>832</v>
      </c>
      <c r="K60" s="57">
        <f t="shared" si="5"/>
        <v>70.796460176991147</v>
      </c>
      <c r="L60" s="57"/>
      <c r="M60" s="57"/>
      <c r="N60" s="54"/>
      <c r="O60" s="54"/>
      <c r="P60" s="54"/>
      <c r="Q60" s="54"/>
      <c r="R60" s="54"/>
      <c r="S60" s="54"/>
      <c r="T60" s="54"/>
      <c r="U60" s="54"/>
      <c r="V60" s="48"/>
      <c r="W60" s="48"/>
      <c r="AS60" s="47"/>
      <c r="AV60" s="48"/>
      <c r="AW60" s="42"/>
      <c r="AX60" s="42"/>
      <c r="AY60" s="42"/>
      <c r="AZ60" s="42"/>
      <c r="BA60" s="42"/>
    </row>
    <row r="61" spans="1:53" x14ac:dyDescent="0.25">
      <c r="A61" s="18">
        <v>36</v>
      </c>
      <c r="B61" s="65">
        <v>12681</v>
      </c>
      <c r="C61" s="68" t="s">
        <v>81</v>
      </c>
      <c r="D61" s="60">
        <v>724</v>
      </c>
      <c r="E61" s="53">
        <f t="shared" si="2"/>
        <v>181</v>
      </c>
      <c r="F61" s="53">
        <v>194</v>
      </c>
      <c r="G61" s="56">
        <v>622.74</v>
      </c>
      <c r="H61" s="57">
        <f t="shared" si="4"/>
        <v>107.18232044198895</v>
      </c>
      <c r="I61" s="53">
        <v>129</v>
      </c>
      <c r="J61" s="56">
        <v>670.8</v>
      </c>
      <c r="K61" s="57">
        <f t="shared" si="5"/>
        <v>71.270718232044189</v>
      </c>
      <c r="L61" s="57"/>
      <c r="M61" s="57"/>
      <c r="N61" s="54"/>
      <c r="O61" s="54"/>
      <c r="P61" s="54"/>
      <c r="Q61" s="54"/>
      <c r="R61" s="54"/>
      <c r="S61" s="54"/>
      <c r="T61" s="54"/>
      <c r="U61" s="54"/>
      <c r="V61" s="48"/>
      <c r="W61" s="48"/>
      <c r="AS61" s="47"/>
      <c r="AV61" s="48"/>
    </row>
    <row r="62" spans="1:53" x14ac:dyDescent="0.25">
      <c r="A62" s="18">
        <v>37</v>
      </c>
      <c r="B62" s="65">
        <v>7047</v>
      </c>
      <c r="C62" s="66" t="s">
        <v>11</v>
      </c>
      <c r="D62" s="71">
        <v>823</v>
      </c>
      <c r="E62" s="53">
        <f t="shared" si="2"/>
        <v>206</v>
      </c>
      <c r="F62" s="54">
        <v>193</v>
      </c>
      <c r="G62" s="56">
        <v>619.53</v>
      </c>
      <c r="H62" s="57">
        <f t="shared" si="4"/>
        <v>93.689320388349515</v>
      </c>
      <c r="I62" s="53">
        <v>117</v>
      </c>
      <c r="J62" s="56">
        <v>608.4</v>
      </c>
      <c r="K62" s="57">
        <f t="shared" si="5"/>
        <v>56.796116504854368</v>
      </c>
      <c r="L62" s="57"/>
      <c r="M62" s="57"/>
      <c r="N62" s="54"/>
      <c r="O62" s="54"/>
      <c r="P62" s="54"/>
      <c r="Q62" s="54"/>
      <c r="R62" s="54"/>
      <c r="S62" s="54"/>
      <c r="T62" s="54"/>
      <c r="U62" s="54"/>
      <c r="V62" s="48"/>
      <c r="W62" s="48"/>
      <c r="AS62" s="47"/>
      <c r="AV62" s="48"/>
    </row>
    <row r="63" spans="1:53" x14ac:dyDescent="0.25">
      <c r="A63" s="18">
        <v>38</v>
      </c>
      <c r="B63" s="65">
        <v>13230</v>
      </c>
      <c r="C63" s="66" t="s">
        <v>29</v>
      </c>
      <c r="D63" s="60">
        <v>1497</v>
      </c>
      <c r="E63" s="53">
        <f t="shared" si="2"/>
        <v>374</v>
      </c>
      <c r="F63" s="53">
        <v>475</v>
      </c>
      <c r="G63" s="56">
        <v>1524.75</v>
      </c>
      <c r="H63" s="57">
        <f t="shared" si="4"/>
        <v>127.00534759358288</v>
      </c>
      <c r="I63" s="53">
        <v>194</v>
      </c>
      <c r="J63" s="56">
        <v>1008.8</v>
      </c>
      <c r="K63" s="57">
        <f t="shared" si="5"/>
        <v>51.871657754010691</v>
      </c>
      <c r="L63" s="57"/>
      <c r="M63" s="57"/>
      <c r="N63" s="54"/>
      <c r="O63" s="54"/>
      <c r="P63" s="54"/>
      <c r="Q63" s="54"/>
      <c r="R63" s="54"/>
      <c r="S63" s="54"/>
      <c r="T63" s="54"/>
      <c r="U63" s="54"/>
      <c r="V63" s="48"/>
      <c r="W63" s="48"/>
      <c r="AS63" s="47"/>
      <c r="AV63" s="48"/>
    </row>
    <row r="64" spans="1:53" x14ac:dyDescent="0.25">
      <c r="A64" s="18">
        <v>39</v>
      </c>
      <c r="B64" s="65">
        <v>29450</v>
      </c>
      <c r="C64" s="66" t="s">
        <v>82</v>
      </c>
      <c r="D64" s="60">
        <v>545</v>
      </c>
      <c r="E64" s="53">
        <f t="shared" si="2"/>
        <v>136</v>
      </c>
      <c r="F64" s="53">
        <v>232</v>
      </c>
      <c r="G64" s="56">
        <v>744.72</v>
      </c>
      <c r="H64" s="57">
        <f t="shared" si="4"/>
        <v>170.58823529411765</v>
      </c>
      <c r="I64" s="53">
        <v>193</v>
      </c>
      <c r="J64" s="56">
        <v>1003.6</v>
      </c>
      <c r="K64" s="57">
        <f t="shared" si="5"/>
        <v>141.91176470588235</v>
      </c>
      <c r="L64" s="57"/>
      <c r="M64" s="57"/>
      <c r="N64" s="54"/>
      <c r="O64" s="54"/>
      <c r="P64" s="54"/>
      <c r="Q64" s="54"/>
      <c r="R64" s="54"/>
      <c r="S64" s="54"/>
      <c r="T64" s="54"/>
      <c r="U64" s="54"/>
      <c r="V64" s="48"/>
      <c r="W64" s="48"/>
      <c r="AS64" s="47"/>
      <c r="AV64" s="48"/>
      <c r="AW64" s="42"/>
      <c r="AX64" s="42"/>
      <c r="AY64" s="42"/>
      <c r="AZ64" s="42"/>
      <c r="BA64" s="42"/>
    </row>
    <row r="65" spans="1:51" x14ac:dyDescent="0.25">
      <c r="A65" s="18">
        <v>40</v>
      </c>
      <c r="B65" s="65">
        <v>37908</v>
      </c>
      <c r="C65" s="66" t="s">
        <v>83</v>
      </c>
      <c r="D65" s="60">
        <v>6461</v>
      </c>
      <c r="E65" s="53">
        <f t="shared" si="2"/>
        <v>1615</v>
      </c>
      <c r="F65" s="53">
        <v>2330</v>
      </c>
      <c r="G65" s="56">
        <v>7479.3</v>
      </c>
      <c r="H65" s="57">
        <f t="shared" si="4"/>
        <v>144.27244582043343</v>
      </c>
      <c r="I65" s="53">
        <v>968</v>
      </c>
      <c r="J65" s="56">
        <v>5033.6000000000004</v>
      </c>
      <c r="K65" s="57">
        <f t="shared" si="5"/>
        <v>59.93808049535604</v>
      </c>
      <c r="L65" s="57"/>
      <c r="M65" s="57"/>
      <c r="N65" s="54"/>
      <c r="O65" s="54"/>
      <c r="P65" s="54"/>
      <c r="Q65" s="54"/>
      <c r="R65" s="54"/>
      <c r="S65" s="54"/>
      <c r="T65" s="54"/>
      <c r="U65" s="54"/>
      <c r="V65" s="48"/>
      <c r="W65" s="48"/>
      <c r="AS65" s="47"/>
      <c r="AU65" s="42"/>
      <c r="AV65" s="48"/>
      <c r="AW65" s="42"/>
      <c r="AX65" s="42"/>
      <c r="AY65" s="42"/>
    </row>
    <row r="66" spans="1:51" x14ac:dyDescent="0.25">
      <c r="A66" s="18">
        <v>41</v>
      </c>
      <c r="B66" s="65">
        <v>30576</v>
      </c>
      <c r="C66" s="66" t="s">
        <v>68</v>
      </c>
      <c r="D66" s="60">
        <v>775</v>
      </c>
      <c r="E66" s="53">
        <f t="shared" si="2"/>
        <v>194</v>
      </c>
      <c r="F66" s="53">
        <v>264</v>
      </c>
      <c r="G66" s="56">
        <v>847.44</v>
      </c>
      <c r="H66" s="57">
        <f t="shared" si="4"/>
        <v>136.08247422680412</v>
      </c>
      <c r="I66" s="53">
        <v>139</v>
      </c>
      <c r="J66" s="56">
        <v>722.8</v>
      </c>
      <c r="K66" s="57">
        <f t="shared" si="5"/>
        <v>71.649484536082468</v>
      </c>
      <c r="L66" s="57"/>
      <c r="M66" s="57"/>
      <c r="N66" s="54"/>
      <c r="O66" s="54"/>
      <c r="P66" s="54"/>
      <c r="Q66" s="54"/>
      <c r="R66" s="54"/>
      <c r="S66" s="54"/>
      <c r="T66" s="54"/>
      <c r="U66" s="54"/>
      <c r="V66" s="48"/>
      <c r="W66" s="48"/>
      <c r="AS66" s="47"/>
      <c r="AV66" s="48"/>
    </row>
    <row r="67" spans="1:51" x14ac:dyDescent="0.25">
      <c r="A67" s="18">
        <v>42</v>
      </c>
      <c r="B67" s="65">
        <v>47992</v>
      </c>
      <c r="C67" s="66" t="s">
        <v>69</v>
      </c>
      <c r="D67" s="60">
        <v>803</v>
      </c>
      <c r="E67" s="53">
        <f t="shared" si="2"/>
        <v>201</v>
      </c>
      <c r="F67" s="53">
        <v>274</v>
      </c>
      <c r="G67" s="56">
        <v>879.54</v>
      </c>
      <c r="H67" s="57">
        <f t="shared" si="4"/>
        <v>136.31840796019901</v>
      </c>
      <c r="I67" s="53">
        <v>99</v>
      </c>
      <c r="J67" s="56">
        <v>514.79999999999995</v>
      </c>
      <c r="K67" s="57">
        <f t="shared" si="5"/>
        <v>49.253731343283583</v>
      </c>
      <c r="L67" s="57"/>
      <c r="M67" s="57"/>
      <c r="N67" s="54"/>
      <c r="O67" s="54"/>
      <c r="P67" s="54"/>
      <c r="Q67" s="54"/>
      <c r="R67" s="54"/>
      <c r="S67" s="54"/>
      <c r="T67" s="54"/>
      <c r="U67" s="54"/>
      <c r="V67" s="48"/>
      <c r="W67" s="48"/>
      <c r="AS67" s="47"/>
      <c r="AV67" s="48"/>
    </row>
    <row r="68" spans="1:51" x14ac:dyDescent="0.25">
      <c r="A68" s="18">
        <v>43</v>
      </c>
      <c r="B68" s="65">
        <v>10406</v>
      </c>
      <c r="C68" s="66" t="s">
        <v>16</v>
      </c>
      <c r="D68" s="60">
        <v>7</v>
      </c>
      <c r="E68" s="53">
        <f t="shared" si="2"/>
        <v>2</v>
      </c>
      <c r="F68" s="53">
        <v>2</v>
      </c>
      <c r="G68" s="56">
        <v>6.42</v>
      </c>
      <c r="H68" s="57">
        <f t="shared" si="4"/>
        <v>100</v>
      </c>
      <c r="I68" s="53">
        <v>2</v>
      </c>
      <c r="J68" s="56">
        <v>10.4</v>
      </c>
      <c r="K68" s="57">
        <f t="shared" si="5"/>
        <v>100</v>
      </c>
      <c r="L68" s="57"/>
      <c r="M68" s="57"/>
      <c r="N68" s="54"/>
      <c r="O68" s="54"/>
      <c r="P68" s="54"/>
      <c r="Q68" s="54"/>
      <c r="R68" s="54"/>
      <c r="S68" s="54"/>
      <c r="T68" s="54"/>
      <c r="U68" s="54"/>
      <c r="V68" s="48"/>
      <c r="W68" s="48"/>
      <c r="AS68" s="47"/>
      <c r="AV68" s="48"/>
    </row>
    <row r="69" spans="1:51" x14ac:dyDescent="0.25">
      <c r="A69" s="18">
        <v>44</v>
      </c>
      <c r="B69" s="65">
        <v>48973</v>
      </c>
      <c r="C69" s="66" t="s">
        <v>70</v>
      </c>
      <c r="D69" s="60">
        <v>272</v>
      </c>
      <c r="E69" s="53">
        <f t="shared" si="2"/>
        <v>68</v>
      </c>
      <c r="F69" s="53">
        <v>8</v>
      </c>
      <c r="G69" s="56">
        <v>25.68</v>
      </c>
      <c r="H69" s="57">
        <f t="shared" si="4"/>
        <v>11.76470588235294</v>
      </c>
      <c r="I69" s="53"/>
      <c r="J69" s="56"/>
      <c r="K69" s="57">
        <f t="shared" si="5"/>
        <v>0</v>
      </c>
      <c r="L69" s="57"/>
      <c r="M69" s="57"/>
      <c r="N69" s="54"/>
      <c r="O69" s="54"/>
      <c r="P69" s="54"/>
      <c r="Q69" s="54"/>
      <c r="R69" s="54"/>
      <c r="S69" s="54"/>
      <c r="T69" s="54"/>
      <c r="U69" s="54"/>
      <c r="V69" s="48"/>
      <c r="W69" s="48"/>
      <c r="AS69" s="47"/>
      <c r="AV69" s="48"/>
    </row>
    <row r="70" spans="1:51" x14ac:dyDescent="0.25">
      <c r="A70" s="18">
        <v>45</v>
      </c>
      <c r="B70" s="65">
        <v>51572</v>
      </c>
      <c r="C70" s="66" t="s">
        <v>71</v>
      </c>
      <c r="D70" s="60">
        <v>245</v>
      </c>
      <c r="E70" s="53">
        <f t="shared" si="2"/>
        <v>61</v>
      </c>
      <c r="F70" s="53">
        <v>122</v>
      </c>
      <c r="G70" s="56">
        <v>391.62</v>
      </c>
      <c r="H70" s="57">
        <f t="shared" si="4"/>
        <v>200</v>
      </c>
      <c r="I70" s="53">
        <v>123</v>
      </c>
      <c r="J70" s="56">
        <v>639.6</v>
      </c>
      <c r="K70" s="57">
        <f t="shared" si="5"/>
        <v>201.63934426229505</v>
      </c>
      <c r="L70" s="57"/>
      <c r="M70" s="57"/>
      <c r="N70" s="54"/>
      <c r="O70" s="54"/>
      <c r="P70" s="54"/>
      <c r="Q70" s="54"/>
      <c r="R70" s="54"/>
      <c r="S70" s="54"/>
      <c r="T70" s="54"/>
      <c r="U70" s="54"/>
      <c r="V70" s="48"/>
      <c r="W70" s="48"/>
      <c r="AS70" s="47"/>
      <c r="AV70" s="48"/>
    </row>
    <row r="71" spans="1:51" x14ac:dyDescent="0.25">
      <c r="A71" s="18">
        <v>46</v>
      </c>
      <c r="B71" s="65">
        <v>52903</v>
      </c>
      <c r="C71" s="66" t="s">
        <v>72</v>
      </c>
      <c r="D71" s="60">
        <v>1948</v>
      </c>
      <c r="E71" s="53">
        <f t="shared" si="2"/>
        <v>487</v>
      </c>
      <c r="F71" s="53">
        <v>917</v>
      </c>
      <c r="G71" s="56">
        <v>2943.57</v>
      </c>
      <c r="H71" s="57">
        <f t="shared" si="4"/>
        <v>188.29568788501027</v>
      </c>
      <c r="I71" s="53">
        <v>466</v>
      </c>
      <c r="J71" s="56">
        <v>2423.1999999999998</v>
      </c>
      <c r="K71" s="57">
        <f t="shared" si="5"/>
        <v>95.687885010266939</v>
      </c>
      <c r="L71" s="57"/>
      <c r="M71" s="57"/>
      <c r="N71" s="54"/>
      <c r="O71" s="54"/>
      <c r="P71" s="54"/>
      <c r="Q71" s="54"/>
      <c r="R71" s="54"/>
      <c r="S71" s="54"/>
      <c r="T71" s="54"/>
      <c r="U71" s="54"/>
      <c r="V71" s="48"/>
      <c r="W71" s="48"/>
      <c r="AS71" s="47"/>
      <c r="AV71" s="48"/>
    </row>
    <row r="72" spans="1:51" x14ac:dyDescent="0.25">
      <c r="A72" s="18">
        <v>47</v>
      </c>
      <c r="B72" s="65">
        <v>48060</v>
      </c>
      <c r="C72" s="66" t="s">
        <v>42</v>
      </c>
      <c r="D72" s="60">
        <v>62</v>
      </c>
      <c r="E72" s="53">
        <f t="shared" si="2"/>
        <v>16</v>
      </c>
      <c r="F72" s="53"/>
      <c r="G72" s="56"/>
      <c r="H72" s="57">
        <f t="shared" si="4"/>
        <v>0</v>
      </c>
      <c r="I72" s="53"/>
      <c r="J72" s="56"/>
      <c r="K72" s="57">
        <f t="shared" si="5"/>
        <v>0</v>
      </c>
      <c r="L72" s="57"/>
      <c r="M72" s="57"/>
      <c r="N72" s="54"/>
      <c r="O72" s="54"/>
      <c r="P72" s="54"/>
      <c r="Q72" s="54"/>
      <c r="R72" s="54"/>
      <c r="S72" s="54"/>
      <c r="T72" s="54"/>
      <c r="U72" s="54"/>
      <c r="V72" s="48"/>
      <c r="W72" s="48"/>
      <c r="AS72" s="47"/>
      <c r="AV72" s="48"/>
    </row>
    <row r="73" spans="1:51" x14ac:dyDescent="0.25">
      <c r="A73" s="18">
        <v>48</v>
      </c>
      <c r="B73" s="65">
        <v>56888</v>
      </c>
      <c r="C73" s="66" t="s">
        <v>73</v>
      </c>
      <c r="D73" s="60">
        <v>649</v>
      </c>
      <c r="E73" s="53">
        <f t="shared" si="2"/>
        <v>162</v>
      </c>
      <c r="F73" s="53">
        <v>213</v>
      </c>
      <c r="G73" s="56">
        <v>683.73</v>
      </c>
      <c r="H73" s="57">
        <f t="shared" si="4"/>
        <v>131.4814814814815</v>
      </c>
      <c r="I73" s="53">
        <v>167</v>
      </c>
      <c r="J73" s="56">
        <v>868.4</v>
      </c>
      <c r="K73" s="57">
        <f t="shared" si="5"/>
        <v>103.08641975308642</v>
      </c>
      <c r="L73" s="57"/>
      <c r="M73" s="57"/>
      <c r="N73" s="54"/>
      <c r="O73" s="54"/>
      <c r="P73" s="54"/>
      <c r="Q73" s="54"/>
      <c r="R73" s="54"/>
      <c r="S73" s="54"/>
      <c r="T73" s="54"/>
      <c r="U73" s="54"/>
      <c r="V73" s="48"/>
      <c r="W73" s="48"/>
      <c r="AS73" s="47"/>
      <c r="AT73" s="42"/>
      <c r="AU73" s="42"/>
      <c r="AV73" s="48"/>
      <c r="AW73" s="42"/>
      <c r="AX73" s="42"/>
      <c r="AY73" s="42"/>
    </row>
    <row r="74" spans="1:51" x14ac:dyDescent="0.25">
      <c r="A74" s="18">
        <v>49</v>
      </c>
      <c r="B74" s="65">
        <v>57669</v>
      </c>
      <c r="C74" s="66" t="s">
        <v>74</v>
      </c>
      <c r="D74" s="60">
        <v>861</v>
      </c>
      <c r="E74" s="53">
        <f t="shared" si="2"/>
        <v>215</v>
      </c>
      <c r="F74" s="53">
        <v>325</v>
      </c>
      <c r="G74" s="56">
        <v>1043.25</v>
      </c>
      <c r="H74" s="57">
        <f t="shared" si="4"/>
        <v>151.16279069767441</v>
      </c>
      <c r="I74" s="53">
        <v>122</v>
      </c>
      <c r="J74" s="56">
        <v>634.4</v>
      </c>
      <c r="K74" s="57">
        <f t="shared" si="5"/>
        <v>56.744186046511622</v>
      </c>
      <c r="L74" s="57"/>
      <c r="M74" s="57"/>
      <c r="N74" s="54"/>
      <c r="O74" s="54"/>
      <c r="P74" s="54"/>
      <c r="Q74" s="54"/>
      <c r="R74" s="54"/>
      <c r="S74" s="54"/>
      <c r="T74" s="54"/>
      <c r="U74" s="54"/>
      <c r="V74" s="48"/>
      <c r="W74" s="48"/>
      <c r="AS74" s="47"/>
      <c r="AV74" s="48"/>
    </row>
    <row r="75" spans="1:51" x14ac:dyDescent="0.25">
      <c r="A75" s="18">
        <v>50</v>
      </c>
      <c r="B75" s="65">
        <v>52377</v>
      </c>
      <c r="C75" s="66" t="s">
        <v>84</v>
      </c>
      <c r="D75" s="60">
        <v>3399</v>
      </c>
      <c r="E75" s="53">
        <f t="shared" si="2"/>
        <v>850</v>
      </c>
      <c r="F75" s="53">
        <v>1112</v>
      </c>
      <c r="G75" s="56">
        <v>3569.52</v>
      </c>
      <c r="H75" s="57">
        <f t="shared" si="4"/>
        <v>130.82352941176472</v>
      </c>
      <c r="I75" s="53">
        <v>471</v>
      </c>
      <c r="J75" s="56">
        <v>2449.1999999999998</v>
      </c>
      <c r="K75" s="57">
        <f t="shared" si="5"/>
        <v>55.411764705882348</v>
      </c>
      <c r="L75" s="57"/>
      <c r="M75" s="57"/>
      <c r="N75" s="54"/>
      <c r="O75" s="54"/>
      <c r="P75" s="54"/>
      <c r="Q75" s="54"/>
      <c r="R75" s="54"/>
      <c r="S75" s="54"/>
      <c r="T75" s="54"/>
      <c r="U75" s="54"/>
      <c r="V75" s="48"/>
      <c r="W75" s="48"/>
      <c r="AS75" s="47"/>
      <c r="AV75" s="48"/>
    </row>
    <row r="76" spans="1:51" x14ac:dyDescent="0.25">
      <c r="A76" s="18">
        <v>51</v>
      </c>
      <c r="B76" s="65">
        <v>12595</v>
      </c>
      <c r="C76" s="66" t="s">
        <v>75</v>
      </c>
      <c r="D76" s="60">
        <v>264</v>
      </c>
      <c r="E76" s="53">
        <f t="shared" si="2"/>
        <v>66</v>
      </c>
      <c r="F76" s="53">
        <v>125</v>
      </c>
      <c r="G76" s="56">
        <v>401.25</v>
      </c>
      <c r="H76" s="57">
        <f t="shared" ref="H76" si="6">F76/E76*100</f>
        <v>189.39393939393941</v>
      </c>
      <c r="I76" s="53">
        <v>133</v>
      </c>
      <c r="J76" s="56">
        <v>691.6</v>
      </c>
      <c r="K76" s="57">
        <f t="shared" ref="K76" si="7">I76/E76*100</f>
        <v>201.5151515151515</v>
      </c>
      <c r="L76" s="57"/>
      <c r="M76" s="57"/>
      <c r="N76" s="54"/>
      <c r="O76" s="54"/>
      <c r="P76" s="54"/>
      <c r="Q76" s="54"/>
      <c r="R76" s="54"/>
      <c r="S76" s="54"/>
      <c r="T76" s="54"/>
      <c r="U76" s="54"/>
      <c r="V76" s="48"/>
      <c r="W76" s="48"/>
      <c r="AS76" s="47"/>
      <c r="AV76" s="48"/>
    </row>
    <row r="77" spans="1:51" ht="15.75" hidden="1" x14ac:dyDescent="0.25">
      <c r="A77" s="18">
        <v>52</v>
      </c>
      <c r="B77" s="43"/>
      <c r="C77" s="46"/>
      <c r="D77" s="3"/>
      <c r="E77" s="53"/>
      <c r="F77" s="34"/>
      <c r="G77" s="18"/>
      <c r="H77" s="35"/>
      <c r="I77" s="34"/>
      <c r="J77" s="36"/>
      <c r="K77" s="37"/>
      <c r="L77" s="37"/>
      <c r="M77" s="37"/>
      <c r="N77" s="18"/>
      <c r="O77" s="18"/>
      <c r="P77" s="18"/>
      <c r="Q77" s="18"/>
      <c r="R77" s="18"/>
      <c r="S77" s="18"/>
      <c r="T77" s="18"/>
      <c r="U77" s="18"/>
      <c r="V77" s="48"/>
      <c r="W77" s="48"/>
      <c r="AS77" s="47"/>
    </row>
    <row r="78" spans="1:51" hidden="1" x14ac:dyDescent="0.25">
      <c r="A78" s="18">
        <v>53</v>
      </c>
      <c r="B78" s="7"/>
      <c r="C78" s="6"/>
      <c r="D78" s="3"/>
      <c r="E78" s="53"/>
      <c r="F78" s="34"/>
      <c r="G78" s="18"/>
      <c r="H78" s="35"/>
      <c r="I78" s="34"/>
      <c r="J78" s="32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48"/>
      <c r="W78" s="48"/>
      <c r="AS78" s="47"/>
    </row>
    <row r="79" spans="1:51" hidden="1" x14ac:dyDescent="0.25">
      <c r="A79" s="18">
        <v>54</v>
      </c>
      <c r="B79" s="19"/>
      <c r="C79" s="20"/>
      <c r="D79" s="33"/>
      <c r="E79" s="53"/>
      <c r="F79" s="34"/>
      <c r="G79" s="18"/>
      <c r="H79" s="27"/>
      <c r="I79" s="34"/>
      <c r="J79" s="32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48"/>
      <c r="W79" s="48"/>
      <c r="AS79" s="47"/>
    </row>
    <row r="80" spans="1:51" hidden="1" x14ac:dyDescent="0.25">
      <c r="A80" s="18">
        <v>55</v>
      </c>
      <c r="B80" s="19"/>
      <c r="C80" s="20"/>
      <c r="D80" s="18"/>
      <c r="E80" s="53"/>
      <c r="F80" s="18"/>
      <c r="G80" s="18"/>
      <c r="H80" s="27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48"/>
      <c r="W80" s="48"/>
    </row>
    <row r="81" spans="1:23" hidden="1" x14ac:dyDescent="0.25">
      <c r="A81" s="18">
        <v>56</v>
      </c>
      <c r="B81" s="19"/>
      <c r="C81" s="20"/>
      <c r="D81" s="18"/>
      <c r="E81" s="53"/>
      <c r="F81" s="18"/>
      <c r="G81" s="18"/>
      <c r="H81" s="27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48"/>
      <c r="W81" s="48"/>
    </row>
    <row r="82" spans="1:23" hidden="1" x14ac:dyDescent="0.25">
      <c r="A82" s="18">
        <v>57</v>
      </c>
      <c r="B82" s="18"/>
      <c r="C82" s="18"/>
      <c r="D82" s="18"/>
      <c r="E82" s="53"/>
      <c r="F82" s="18"/>
      <c r="G82" s="18"/>
      <c r="H82" s="27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48"/>
      <c r="W82" s="48"/>
    </row>
    <row r="83" spans="1:23" hidden="1" x14ac:dyDescent="0.25">
      <c r="A83" s="18">
        <v>58</v>
      </c>
      <c r="B83" s="18"/>
      <c r="C83" s="18"/>
      <c r="D83" s="18"/>
      <c r="E83" s="53"/>
      <c r="F83" s="18"/>
      <c r="G83" s="18"/>
      <c r="H83" s="27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48"/>
      <c r="W83" s="48"/>
    </row>
    <row r="84" spans="1:23" ht="39.6" customHeight="1" x14ac:dyDescent="0.25">
      <c r="A84" s="85" t="s">
        <v>87</v>
      </c>
      <c r="B84" s="85"/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</row>
    <row r="85" spans="1:23" x14ac:dyDescent="0.25">
      <c r="A85" s="24"/>
      <c r="B85" s="24"/>
      <c r="C85" s="24"/>
      <c r="D85" s="24"/>
      <c r="E85" s="24"/>
      <c r="F85" s="24"/>
      <c r="G85" s="24"/>
      <c r="H85" s="28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</row>
    <row r="86" spans="1:23" s="1" customFormat="1" ht="12.75" x14ac:dyDescent="0.25">
      <c r="C86" s="5" t="s">
        <v>92</v>
      </c>
      <c r="D86" s="2"/>
      <c r="E86" s="2"/>
      <c r="F86" s="2"/>
      <c r="G86" s="4"/>
      <c r="H86" s="84"/>
      <c r="I86" s="84"/>
      <c r="J86" s="4"/>
      <c r="O86" s="4"/>
      <c r="P86" s="84" t="s">
        <v>27</v>
      </c>
      <c r="Q86" s="84"/>
      <c r="R86" s="84"/>
      <c r="S86" s="84"/>
      <c r="T86" s="84"/>
      <c r="U86" s="84"/>
    </row>
    <row r="87" spans="1:23" s="38" customFormat="1" ht="16.149999999999999" customHeight="1" x14ac:dyDescent="0.25">
      <c r="C87" s="39" t="s">
        <v>24</v>
      </c>
      <c r="D87" s="40"/>
      <c r="E87" s="40"/>
      <c r="F87" s="40"/>
      <c r="G87" s="41"/>
      <c r="H87" s="83" t="s">
        <v>25</v>
      </c>
      <c r="I87" s="83"/>
      <c r="J87" s="41"/>
      <c r="O87" s="41"/>
      <c r="P87" s="83" t="s">
        <v>26</v>
      </c>
      <c r="Q87" s="83"/>
      <c r="R87" s="83"/>
      <c r="S87" s="83"/>
      <c r="T87" s="83"/>
      <c r="U87" s="83"/>
    </row>
    <row r="91" spans="1:23" x14ac:dyDescent="0.25">
      <c r="J91" t="s">
        <v>43</v>
      </c>
    </row>
  </sheetData>
  <mergeCells count="34">
    <mergeCell ref="S21:T21"/>
    <mergeCell ref="E21:E23"/>
    <mergeCell ref="U21:U23"/>
    <mergeCell ref="N22:O22"/>
    <mergeCell ref="F9:J9"/>
    <mergeCell ref="E8:M8"/>
    <mergeCell ref="H87:I87"/>
    <mergeCell ref="P87:U87"/>
    <mergeCell ref="L21:M21"/>
    <mergeCell ref="P21:P23"/>
    <mergeCell ref="Q21:R21"/>
    <mergeCell ref="H86:I86"/>
    <mergeCell ref="P86:U86"/>
    <mergeCell ref="A84:U84"/>
    <mergeCell ref="L22:M22"/>
    <mergeCell ref="Q22:R22"/>
    <mergeCell ref="A21:A23"/>
    <mergeCell ref="B21:B23"/>
    <mergeCell ref="S22:T22"/>
    <mergeCell ref="F13:J13"/>
    <mergeCell ref="F21:G21"/>
    <mergeCell ref="C21:C23"/>
    <mergeCell ref="O2:R2"/>
    <mergeCell ref="A10:U10"/>
    <mergeCell ref="F16:J16"/>
    <mergeCell ref="D22:D23"/>
    <mergeCell ref="F22:G22"/>
    <mergeCell ref="I22:J22"/>
    <mergeCell ref="H21:H23"/>
    <mergeCell ref="I21:J21"/>
    <mergeCell ref="K21:K23"/>
    <mergeCell ref="G12:I12"/>
    <mergeCell ref="N21:O21"/>
    <mergeCell ref="G19:I19"/>
  </mergeCells>
  <phoneticPr fontId="2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Remigija Sabonaitienė</dc:creator>
  <cp:lastModifiedBy>Aušra Melaikienė</cp:lastModifiedBy>
  <cp:lastPrinted>2017-01-26T13:28:33Z</cp:lastPrinted>
  <dcterms:created xsi:type="dcterms:W3CDTF">2015-01-20T14:12:48Z</dcterms:created>
  <dcterms:modified xsi:type="dcterms:W3CDTF">2025-07-22T07:33:34Z</dcterms:modified>
</cp:coreProperties>
</file>