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24226"/>
  <xr:revisionPtr revIDLastSave="0" documentId="13_ncr:1_{3CEA90DD-86FC-4A3C-BC86-616FA035E2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  <sheet name="Lapas2" sheetId="2" r:id="rId2"/>
    <sheet name="Lapas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" i="1" l="1"/>
  <c r="AH9" i="1"/>
  <c r="AH10" i="1"/>
  <c r="AH7" i="1"/>
  <c r="AH6" i="1"/>
  <c r="AH14" i="1" l="1"/>
  <c r="AH72" i="1"/>
  <c r="AH73" i="1"/>
  <c r="AH11" i="1"/>
  <c r="AH12" i="1"/>
  <c r="AH13" i="1"/>
  <c r="AA6" i="1"/>
  <c r="Z6" i="1"/>
  <c r="X15" i="1" l="1"/>
  <c r="O14" i="1"/>
  <c r="I14" i="1"/>
  <c r="AW113" i="1"/>
  <c r="AW114" i="1"/>
  <c r="AW115" i="1"/>
  <c r="AW116" i="1"/>
  <c r="AW105" i="1"/>
  <c r="AW90" i="1"/>
  <c r="AW91" i="1"/>
  <c r="AP113" i="1"/>
  <c r="AP114" i="1"/>
  <c r="AP115" i="1"/>
  <c r="AP116" i="1"/>
  <c r="AP117" i="1"/>
  <c r="AP105" i="1"/>
  <c r="AP106" i="1"/>
  <c r="AP107" i="1"/>
  <c r="AP90" i="1"/>
  <c r="AP91" i="1"/>
  <c r="AP92" i="1"/>
  <c r="AP93" i="1"/>
  <c r="X113" i="1"/>
  <c r="X114" i="1"/>
  <c r="X115" i="1"/>
  <c r="X116" i="1"/>
  <c r="X117" i="1"/>
  <c r="X105" i="1"/>
  <c r="X106" i="1"/>
  <c r="X107" i="1"/>
  <c r="X90" i="1"/>
  <c r="X91" i="1"/>
  <c r="O113" i="1"/>
  <c r="O114" i="1"/>
  <c r="O115" i="1"/>
  <c r="O116" i="1"/>
  <c r="O105" i="1"/>
  <c r="O106" i="1"/>
  <c r="O90" i="1"/>
  <c r="O91" i="1"/>
  <c r="O92" i="1"/>
  <c r="O93" i="1"/>
  <c r="I113" i="1"/>
  <c r="I114" i="1"/>
  <c r="I115" i="1"/>
  <c r="I116" i="1"/>
  <c r="I117" i="1"/>
  <c r="I105" i="1"/>
  <c r="I106" i="1"/>
  <c r="I107" i="1"/>
  <c r="I90" i="1"/>
  <c r="I91" i="1"/>
  <c r="I92" i="1"/>
  <c r="AW6" i="1"/>
  <c r="AO123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4" i="1"/>
  <c r="AP95" i="1"/>
  <c r="AP96" i="1"/>
  <c r="AP97" i="1"/>
  <c r="AP98" i="1"/>
  <c r="AP99" i="1"/>
  <c r="AP100" i="1"/>
  <c r="AP101" i="1"/>
  <c r="AP102" i="1"/>
  <c r="AP103" i="1"/>
  <c r="AP104" i="1"/>
  <c r="AP108" i="1"/>
  <c r="AP109" i="1"/>
  <c r="AP110" i="1"/>
  <c r="AP111" i="1"/>
  <c r="AP112" i="1"/>
  <c r="AP118" i="1"/>
  <c r="AP119" i="1"/>
  <c r="AP120" i="1"/>
  <c r="AP121" i="1"/>
  <c r="AP122" i="1"/>
  <c r="AP6" i="1"/>
  <c r="AB123" i="1"/>
  <c r="AC123" i="1"/>
  <c r="AD123" i="1"/>
  <c r="AE123" i="1"/>
  <c r="AF123" i="1"/>
  <c r="AG123" i="1"/>
  <c r="AW121" i="1"/>
  <c r="X121" i="1"/>
  <c r="O121" i="1"/>
  <c r="I121" i="1"/>
  <c r="AW120" i="1"/>
  <c r="X120" i="1"/>
  <c r="X122" i="1"/>
  <c r="O120" i="1"/>
  <c r="I120" i="1"/>
  <c r="AX113" i="1" l="1"/>
  <c r="AX91" i="1"/>
  <c r="AX90" i="1"/>
  <c r="AX116" i="1"/>
  <c r="AX115" i="1"/>
  <c r="AX114" i="1"/>
  <c r="AX105" i="1"/>
  <c r="AX121" i="1"/>
  <c r="AX120" i="1"/>
  <c r="AW119" i="1"/>
  <c r="X119" i="1"/>
  <c r="O119" i="1"/>
  <c r="I119" i="1"/>
  <c r="X47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54" i="1"/>
  <c r="AW55" i="1"/>
  <c r="AW56" i="1"/>
  <c r="AW57" i="1"/>
  <c r="AW58" i="1"/>
  <c r="AW59" i="1"/>
  <c r="AW60" i="1"/>
  <c r="AW61" i="1"/>
  <c r="AW62" i="1"/>
  <c r="AW63" i="1"/>
  <c r="AW64" i="1"/>
  <c r="AW65" i="1"/>
  <c r="AW66" i="1"/>
  <c r="AW67" i="1"/>
  <c r="AW68" i="1"/>
  <c r="AW69" i="1"/>
  <c r="AW70" i="1"/>
  <c r="AW71" i="1"/>
  <c r="AW72" i="1"/>
  <c r="AW73" i="1"/>
  <c r="AW74" i="1"/>
  <c r="AW75" i="1"/>
  <c r="AW76" i="1"/>
  <c r="AW77" i="1"/>
  <c r="AW78" i="1"/>
  <c r="AW79" i="1"/>
  <c r="AW80" i="1"/>
  <c r="AW81" i="1"/>
  <c r="AW82" i="1"/>
  <c r="AW83" i="1"/>
  <c r="AW84" i="1"/>
  <c r="AW85" i="1"/>
  <c r="AW86" i="1"/>
  <c r="AW87" i="1"/>
  <c r="AW88" i="1"/>
  <c r="AW89" i="1"/>
  <c r="AW92" i="1"/>
  <c r="AW93" i="1"/>
  <c r="AW94" i="1"/>
  <c r="AW95" i="1"/>
  <c r="AW96" i="1"/>
  <c r="AW97" i="1"/>
  <c r="AW98" i="1"/>
  <c r="AW99" i="1"/>
  <c r="AW100" i="1"/>
  <c r="AW101" i="1"/>
  <c r="AW102" i="1"/>
  <c r="AW103" i="1"/>
  <c r="AW104" i="1"/>
  <c r="AW106" i="1"/>
  <c r="AW107" i="1"/>
  <c r="AW108" i="1"/>
  <c r="AW109" i="1"/>
  <c r="AW110" i="1"/>
  <c r="AW111" i="1"/>
  <c r="AW112" i="1"/>
  <c r="AW117" i="1"/>
  <c r="AW118" i="1"/>
  <c r="AW122" i="1"/>
  <c r="R123" i="1"/>
  <c r="X7" i="1"/>
  <c r="X8" i="1"/>
  <c r="X9" i="1"/>
  <c r="X10" i="1"/>
  <c r="X11" i="1"/>
  <c r="X12" i="1"/>
  <c r="X13" i="1"/>
  <c r="X14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8" i="1"/>
  <c r="X109" i="1"/>
  <c r="X110" i="1"/>
  <c r="X111" i="1"/>
  <c r="X112" i="1"/>
  <c r="X118" i="1"/>
  <c r="X6" i="1"/>
  <c r="AN123" i="1"/>
  <c r="AX119" i="1" l="1"/>
  <c r="X123" i="1"/>
  <c r="O118" i="1"/>
  <c r="I118" i="1"/>
  <c r="AX118" i="1" l="1"/>
  <c r="O112" i="1"/>
  <c r="O117" i="1"/>
  <c r="AX117" i="1" s="1"/>
  <c r="I112" i="1"/>
  <c r="AX112" i="1" l="1"/>
  <c r="G123" i="1"/>
  <c r="H123" i="1"/>
  <c r="F123" i="1"/>
  <c r="E123" i="1"/>
  <c r="AJ123" i="1"/>
  <c r="AK123" i="1"/>
  <c r="AL123" i="1"/>
  <c r="AM123" i="1"/>
  <c r="AI123" i="1"/>
  <c r="O104" i="1"/>
  <c r="O107" i="1"/>
  <c r="O108" i="1"/>
  <c r="O109" i="1"/>
  <c r="O110" i="1"/>
  <c r="O111" i="1"/>
  <c r="O82" i="1"/>
  <c r="O83" i="1"/>
  <c r="O84" i="1"/>
  <c r="O85" i="1"/>
  <c r="O86" i="1"/>
  <c r="O87" i="1"/>
  <c r="O88" i="1"/>
  <c r="I104" i="1"/>
  <c r="I108" i="1"/>
  <c r="I109" i="1"/>
  <c r="I110" i="1"/>
  <c r="I111" i="1"/>
  <c r="I82" i="1"/>
  <c r="I83" i="1"/>
  <c r="I84" i="1"/>
  <c r="I85" i="1"/>
  <c r="I86" i="1"/>
  <c r="O103" i="1"/>
  <c r="I103" i="1"/>
  <c r="AX84" i="1" l="1"/>
  <c r="AX106" i="1"/>
  <c r="AX86" i="1"/>
  <c r="AX108" i="1"/>
  <c r="AX104" i="1"/>
  <c r="AX83" i="1"/>
  <c r="AX82" i="1"/>
  <c r="AX103" i="1"/>
  <c r="AX109" i="1"/>
  <c r="AX111" i="1"/>
  <c r="AX110" i="1"/>
  <c r="AX85" i="1"/>
  <c r="AX107" i="1"/>
  <c r="AP123" i="1"/>
  <c r="D123" i="1"/>
  <c r="O81" i="1" l="1"/>
  <c r="I81" i="1"/>
  <c r="I102" i="1"/>
  <c r="O102" i="1"/>
  <c r="O7" i="1"/>
  <c r="O8" i="1"/>
  <c r="O9" i="1"/>
  <c r="O10" i="1"/>
  <c r="O11" i="1"/>
  <c r="O12" i="1"/>
  <c r="O13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9" i="1"/>
  <c r="O94" i="1"/>
  <c r="O95" i="1"/>
  <c r="O96" i="1"/>
  <c r="O97" i="1"/>
  <c r="O98" i="1"/>
  <c r="O99" i="1"/>
  <c r="O100" i="1"/>
  <c r="O101" i="1"/>
  <c r="O122" i="1"/>
  <c r="O6" i="1"/>
  <c r="I7" i="1"/>
  <c r="I8" i="1"/>
  <c r="I9" i="1"/>
  <c r="I10" i="1"/>
  <c r="I11" i="1"/>
  <c r="AX11" i="1" s="1"/>
  <c r="I12" i="1"/>
  <c r="AX12" i="1" s="1"/>
  <c r="I13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AX28" i="1" s="1"/>
  <c r="I29" i="1"/>
  <c r="AX29" i="1" s="1"/>
  <c r="I30" i="1"/>
  <c r="I31" i="1"/>
  <c r="I32" i="1"/>
  <c r="I33" i="1"/>
  <c r="I34" i="1"/>
  <c r="I35" i="1"/>
  <c r="I36" i="1"/>
  <c r="AX36" i="1" s="1"/>
  <c r="I37" i="1"/>
  <c r="AX37" i="1" s="1"/>
  <c r="I38" i="1"/>
  <c r="I39" i="1"/>
  <c r="I40" i="1"/>
  <c r="I41" i="1"/>
  <c r="I42" i="1"/>
  <c r="I43" i="1"/>
  <c r="I44" i="1"/>
  <c r="AX44" i="1" s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7" i="1"/>
  <c r="AX87" i="1" s="1"/>
  <c r="I88" i="1"/>
  <c r="AX88" i="1" s="1"/>
  <c r="I89" i="1"/>
  <c r="AX92" i="1"/>
  <c r="I93" i="1"/>
  <c r="I94" i="1"/>
  <c r="I95" i="1"/>
  <c r="I96" i="1"/>
  <c r="I97" i="1"/>
  <c r="I98" i="1"/>
  <c r="I99" i="1"/>
  <c r="I100" i="1"/>
  <c r="AX100" i="1" s="1"/>
  <c r="I101" i="1"/>
  <c r="I122" i="1"/>
  <c r="I6" i="1"/>
  <c r="AQ123" i="1"/>
  <c r="AR123" i="1"/>
  <c r="AS123" i="1"/>
  <c r="AT123" i="1"/>
  <c r="AU123" i="1"/>
  <c r="AV123" i="1"/>
  <c r="AA123" i="1"/>
  <c r="J123" i="1"/>
  <c r="K123" i="1"/>
  <c r="L123" i="1"/>
  <c r="M123" i="1"/>
  <c r="N123" i="1"/>
  <c r="S123" i="1"/>
  <c r="T123" i="1"/>
  <c r="U123" i="1"/>
  <c r="V123" i="1"/>
  <c r="W123" i="1"/>
  <c r="Y123" i="1"/>
  <c r="Z123" i="1"/>
  <c r="Q123" i="1"/>
  <c r="P123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5" i="1"/>
  <c r="A126" i="1" s="1"/>
  <c r="A127" i="1" s="1"/>
  <c r="A128" i="1" s="1"/>
  <c r="A129" i="1" s="1"/>
  <c r="AX21" i="1" l="1"/>
  <c r="AX20" i="1"/>
  <c r="AX59" i="1"/>
  <c r="AX51" i="1"/>
  <c r="AX43" i="1"/>
  <c r="AX27" i="1"/>
  <c r="AX19" i="1"/>
  <c r="AX13" i="1"/>
  <c r="AX99" i="1"/>
  <c r="AX98" i="1"/>
  <c r="AX97" i="1"/>
  <c r="AX96" i="1"/>
  <c r="AX89" i="1"/>
  <c r="AX73" i="1"/>
  <c r="AX66" i="1"/>
  <c r="AX6" i="1"/>
  <c r="AX95" i="1"/>
  <c r="AX50" i="1"/>
  <c r="AX93" i="1"/>
  <c r="AX94" i="1"/>
  <c r="AX42" i="1"/>
  <c r="A130" i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X101" i="1"/>
  <c r="AX122" i="1"/>
  <c r="AX74" i="1"/>
  <c r="AX67" i="1"/>
  <c r="AX60" i="1"/>
  <c r="AX52" i="1"/>
  <c r="AX45" i="1"/>
  <c r="AX38" i="1"/>
  <c r="AX30" i="1"/>
  <c r="AX22" i="1"/>
  <c r="AX14" i="1"/>
  <c r="AX79" i="1"/>
  <c r="AX57" i="1"/>
  <c r="AX49" i="1"/>
  <c r="AX35" i="1"/>
  <c r="AX81" i="1"/>
  <c r="AX80" i="1"/>
  <c r="AX72" i="1"/>
  <c r="AX65" i="1"/>
  <c r="AX58" i="1"/>
  <c r="AX64" i="1"/>
  <c r="AX56" i="1"/>
  <c r="AX48" i="1"/>
  <c r="AX41" i="1"/>
  <c r="AX34" i="1"/>
  <c r="AX26" i="1"/>
  <c r="AX18" i="1"/>
  <c r="AX10" i="1"/>
  <c r="AX77" i="1"/>
  <c r="AX70" i="1"/>
  <c r="AX63" i="1"/>
  <c r="AX55" i="1"/>
  <c r="AX47" i="1"/>
  <c r="AX40" i="1"/>
  <c r="AX33" i="1"/>
  <c r="AX25" i="1"/>
  <c r="AX17" i="1"/>
  <c r="AX9" i="1"/>
  <c r="AX71" i="1"/>
  <c r="AX78" i="1"/>
  <c r="AX75" i="1"/>
  <c r="AX68" i="1"/>
  <c r="AX76" i="1"/>
  <c r="AX69" i="1"/>
  <c r="AX62" i="1"/>
  <c r="AX54" i="1"/>
  <c r="AX46" i="1"/>
  <c r="AX32" i="1"/>
  <c r="AX24" i="1"/>
  <c r="AX16" i="1"/>
  <c r="AX8" i="1"/>
  <c r="AX61" i="1"/>
  <c r="AX53" i="1"/>
  <c r="AX39" i="1"/>
  <c r="AX31" i="1"/>
  <c r="AX23" i="1"/>
  <c r="AX15" i="1"/>
  <c r="AX7" i="1"/>
  <c r="AX102" i="1"/>
  <c r="AH123" i="1"/>
  <c r="I123" i="1"/>
  <c r="AW123" i="1"/>
  <c r="O123" i="1"/>
  <c r="AX123" i="1" l="1"/>
</calcChain>
</file>

<file path=xl/sharedStrings.xml><?xml version="1.0" encoding="utf-8"?>
<sst xmlns="http://schemas.openxmlformats.org/spreadsheetml/2006/main" count="241" uniqueCount="179">
  <si>
    <t>PANEVĖŽIO TLK</t>
  </si>
  <si>
    <t>ASPĮ pavadinimas</t>
  </si>
  <si>
    <t/>
  </si>
  <si>
    <t>SVEIDROS ID</t>
  </si>
  <si>
    <t>ASPĮ rezervas</t>
  </si>
  <si>
    <t>Iš viso:</t>
  </si>
  <si>
    <t>VšĮ Paliatyviosios pagalbos klinika</t>
  </si>
  <si>
    <t>UAB „Diagnozė“</t>
  </si>
  <si>
    <t>L. Jakubėnienės įmonė</t>
  </si>
  <si>
    <t>Lidos Duderienės įmonė</t>
  </si>
  <si>
    <t>J. Sutkaus kardiologijos kabinetas</t>
  </si>
  <si>
    <t>UAB „Mano gydytojas“</t>
  </si>
  <si>
    <t>Danguolės Savukynienės įmonė</t>
  </si>
  <si>
    <t>Admonto Pociaus individuali įmonė</t>
  </si>
  <si>
    <t>UAB „Renalvita“</t>
  </si>
  <si>
    <t>UAB Žalgirio gatvės klinika</t>
  </si>
  <si>
    <t>UAB Staniūnų gatvės šeimos gydytojų centras</t>
  </si>
  <si>
    <t>UAB Biržų šeimos gydytojų centras</t>
  </si>
  <si>
    <t>UAB Panevėžio centro šeimos klinika</t>
  </si>
  <si>
    <t>UAB „Panevėžio odontologai“</t>
  </si>
  <si>
    <t>VšĮ „Sveikatą į namus“</t>
  </si>
  <si>
    <t>UAB Ignalinos sveikatos centras</t>
  </si>
  <si>
    <t>UAB Panevėžio medicinos centras</t>
  </si>
  <si>
    <t>UAB „Vivus sanus“</t>
  </si>
  <si>
    <t>UAB „Nemezidė“</t>
  </si>
  <si>
    <t>UAB „Helona“</t>
  </si>
  <si>
    <t>UAB „Lolidenta“</t>
  </si>
  <si>
    <t>Iš viso sveikatos programoms</t>
  </si>
  <si>
    <t>Trišalės odontologijos sutartys:</t>
  </si>
  <si>
    <t>R. Leskausko odontologijos klinika, UAB</t>
  </si>
  <si>
    <t>UAB klinika „Promedica“</t>
  </si>
  <si>
    <t>Viešoji įstaiga Respublikinė Panevėžio ligoninė</t>
  </si>
  <si>
    <t>Viešoji įstaiga Biržų ligoninė</t>
  </si>
  <si>
    <t>Viešoji įstaiga Kupiškio ligoninė</t>
  </si>
  <si>
    <t>Viešoji įstaiga Pasvalio ligoninė</t>
  </si>
  <si>
    <t>Viešoji įstaiga Rokiškio rajono ligoninė</t>
  </si>
  <si>
    <t>Viešoji įstaiga Utenos ligoninė</t>
  </si>
  <si>
    <t>Viešoji įstaiga Anykščių rajono savivaldybės ligoninė</t>
  </si>
  <si>
    <t>Viešoji įstaiga Visagino ligoninė</t>
  </si>
  <si>
    <t>Viešoji įstaiga Šv. Klaros palaikomojo gydymo ir slaugos ligoninė</t>
  </si>
  <si>
    <t>UAB „Didžioji nasturtė“</t>
  </si>
  <si>
    <t xml:space="preserve">Viešoji įstaiga Visagino pirminės sveikatos priežiūros centras </t>
  </si>
  <si>
    <t xml:space="preserve">Viešoji įstaiga Anykščių rajono savivaldybės pirminės sveikatos priežiūros centras </t>
  </si>
  <si>
    <t>Viešoji įstaiga Panevėžio rajono savivaldybės poliklinika</t>
  </si>
  <si>
    <t xml:space="preserve">Viešoji įstaiga Pasvalio pirminės asmens sveikatos priežiūros centras </t>
  </si>
  <si>
    <t xml:space="preserve">Viešoji įstaiga Kupiškio rajono savivaldybės pirminės asmens sveikatos priežiūros centras </t>
  </si>
  <si>
    <t>Viešoji įstaiga Biržų rajono savivaldybės poliklinika</t>
  </si>
  <si>
    <t>Uždaroji akcinė bendrovė „Aiskauda“</t>
  </si>
  <si>
    <t>IĮ Savanorių a. šeimos ambulatorija</t>
  </si>
  <si>
    <t>Viešoji įstaiga Respublikos gatvės šeimos klinika</t>
  </si>
  <si>
    <t>VšĮ Molėtų rajono Giedraičių ambulatorija</t>
  </si>
  <si>
    <t>Viešoji įstaiga Panevėžio miesto odontologijos poliklinika</t>
  </si>
  <si>
    <t>Viešoji įstaiga Rokiškio psichikos sveikatos centras</t>
  </si>
  <si>
    <t>Viešoji įstaiga Vilniaus psichoterapijos ir psichoanalizės centras</t>
  </si>
  <si>
    <t>MB „Šalia tavęs“</t>
  </si>
  <si>
    <t>UAB Skaitmeninės odontologijos centras</t>
  </si>
  <si>
    <t>UAB „Kupadenta“</t>
  </si>
  <si>
    <t>VšĮ Molėtų rajono Giedraičių ambulatorija  (L. Rimavičienės personalinė įmonė)</t>
  </si>
  <si>
    <t xml:space="preserve">Dienos stacionaro paslaugoms </t>
  </si>
  <si>
    <t xml:space="preserve">Dienos chirurgijos paslaugoms </t>
  </si>
  <si>
    <t xml:space="preserve">Stebėjimo paslaugoms </t>
  </si>
  <si>
    <t>Ambulatorinės chirurgijos paslaugoms</t>
  </si>
  <si>
    <t xml:space="preserve">Kitoms aktyviojo gydymo paslaugoms, 
ilgalaikio gydymo paslaugoms 
</t>
  </si>
  <si>
    <t>Slaugos ir palaikomojo gydymo paslaugoms</t>
  </si>
  <si>
    <t>Paliatyviosios pagalbos paslaugoms (stacionarinėmis sąlygomis)</t>
  </si>
  <si>
    <t>Viešoji įstaiga Panevėžio palaikomojo gydymo ir slaugos ligoninė</t>
  </si>
  <si>
    <t>Viešoji įstaiga Panevėžio fizinės medicinos ir reabilitacijos centras</t>
  </si>
  <si>
    <t xml:space="preserve">Viešoji įstaiga Rokiškio pirminės asmens sveikatos priežiūros centras </t>
  </si>
  <si>
    <t>UAB „Ginmedika“</t>
  </si>
  <si>
    <t>UAB Visagino odontologijos klinika</t>
  </si>
  <si>
    <t>Pirminės ambulatorinės asmens sveikatos priežiūros paslaugoms (bazinis mokėjimas už prirašytą gyventoją)*</t>
  </si>
  <si>
    <t>Gimdymo paslaugoms*</t>
  </si>
  <si>
    <t>Miokardo infarkto (kai yra ST segmento pakilimas) gydymo, kai atliekamas širdies vainikinių kraujagyslių stentavimas, paslaugoms*</t>
  </si>
  <si>
    <t xml:space="preserve">
Atrankinės mamografinės patikros dėl krūties vėžio finansavimo programai* 
 </t>
  </si>
  <si>
    <t xml:space="preserve">Asmenų, priskirtinų širdies ir kraujagyslių ligų didelės rizikos grupei, atrankos ir prevencijos priemonių finansavimo programai* </t>
  </si>
  <si>
    <t xml:space="preserve">Priešinės liaukos vėžio ankstyvosios diagnostikos finansavimo programai* </t>
  </si>
  <si>
    <t xml:space="preserve">Storosios žarnos vėžio ankstyvosios diagnostikos finansavimo programai* </t>
  </si>
  <si>
    <t xml:space="preserve">UAB Sedulinos sveikatos centras </t>
  </si>
  <si>
    <t>UAB „Aiskauda“ (UAB „Panevėžio odontologai“)</t>
  </si>
  <si>
    <t>UAB Panevėžio centro šeimos klinika (UAB „Panevėžio odontologai“)</t>
  </si>
  <si>
    <t>UAB Tulpių šeimos klinika (UAB „Panevėžio odontologai“)</t>
  </si>
  <si>
    <t>IĮ Savanorių a.šeimos ambulatorija (UAB „Panevėžio odontologai“)</t>
  </si>
  <si>
    <t>VšĮ Rožyno šeimos klinika (UAB „Panevėžio odontologai“)</t>
  </si>
  <si>
    <t>VšĮ Respublikos gatvės šeimos klinika (VšĮ Panevėžio miesto odontologijos poliklinika)</t>
  </si>
  <si>
    <t>UAB Smėlynės šeimos ambulatorija (VšĮ Panevėžio miesto odontologijos poliklinika)</t>
  </si>
  <si>
    <t>UAB Staniūnų gatvės šeimos gydytojų centras (VšĮ Panevėžio miesto odontologijos poliklinika)</t>
  </si>
  <si>
    <t>UAB Kniaudiškių šeimos klinika (VšĮ Panevėžio miesto odontologijos poliklinika)</t>
  </si>
  <si>
    <t>IĮ Savanorių a.šeimos ambulatorija (VšĮ Panevėžio miesto odontologijos poliklinika)</t>
  </si>
  <si>
    <t>UAB Pilėnų šeimos medicinos centras (VšĮ Panevėžio miesto odontologijos poliklinika)</t>
  </si>
  <si>
    <t>UAB Panevėžio centro šeimos klinika (VšĮ Panevėžio miesto odontologijos poliklinika)</t>
  </si>
  <si>
    <t>UAB Tulpių šeimos klinika (VšĮ Panevėžio miesto odontologijos poliklinika)</t>
  </si>
  <si>
    <t>VšĮ Rožyno šeimos klinika (VšĮ Panevėžio miesto odontologijos poliklinika)</t>
  </si>
  <si>
    <t>Paliatyviosios pagalbos paslaugoms (ambulatorinėmis sąlygomis)*</t>
  </si>
  <si>
    <t>Sergančiųjų cukriniu diabetu slaugos paslaugoms*</t>
  </si>
  <si>
    <t xml:space="preserve">Skubiosios medicinos pagalbos skyriaus paslaugoms </t>
  </si>
  <si>
    <t>MB Jurgitos klinika</t>
  </si>
  <si>
    <t>UAB „Sveikatos lašas“</t>
  </si>
  <si>
    <t>Iš viso pirminės ambulatorinės asmens sveikatos priežiūros paslaugoms</t>
  </si>
  <si>
    <t>Iš viso slaugos paslaugoms</t>
  </si>
  <si>
    <t>Gydytojų specialistų konsultacijoms</t>
  </si>
  <si>
    <t>Iš viso ambulatorinės asmens sveikatos priežiūros paslaugoms</t>
  </si>
  <si>
    <t>Iš viso stacionarinės asmens sveikatos priežiūros paslaugoms</t>
  </si>
  <si>
    <t>Lietuvos kariuomenė</t>
  </si>
  <si>
    <t>UAB Panevėžio šeimos medicinos centras</t>
  </si>
  <si>
    <t>UAB„Inmedicus“</t>
  </si>
  <si>
    <t>Respublikinis priklausomybes ligų centras</t>
  </si>
  <si>
    <t>AB „Rokiškio sūris“</t>
  </si>
  <si>
    <t>UAB „Affidea Lietuva“ (UAB Implantologijos ir odontologijos klinika „Šypsena“)</t>
  </si>
  <si>
    <t>UAB Diagnostikos laboratorija</t>
  </si>
  <si>
    <t>UAB Diagnostikos laboratorija (VšĮ Panevėžio miesto poliklinika)</t>
  </si>
  <si>
    <t>Viešoji įstaiga „Rokiškio psichiatrijos ligoninė“</t>
  </si>
  <si>
    <t>L. Karsokienės individuali įmonė „Mažoji klinika“</t>
  </si>
  <si>
    <t>IĮ „N. Matulienės kardiologijos kabinetas“</t>
  </si>
  <si>
    <t>Viešoji įstaiga „Utenos pirminės sveikatos priežiūros centras“</t>
  </si>
  <si>
    <t>IĮ „Gydažolės“ šeimos gydytojų centras</t>
  </si>
  <si>
    <t xml:space="preserve">VšĮ Šeimos klinika „Hiperika“ </t>
  </si>
  <si>
    <t>UAB „Medicinos namai šeimai“</t>
  </si>
  <si>
    <t xml:space="preserve">Anykščių rajono psichikos sveikatos centras </t>
  </si>
  <si>
    <t>UAB „MinArtmeda“</t>
  </si>
  <si>
    <t>MB Inovėjos centras</t>
  </si>
  <si>
    <t>UAB Medinna</t>
  </si>
  <si>
    <t>UAB „Dentilija“</t>
  </si>
  <si>
    <t>UAB „Divodenta“</t>
  </si>
  <si>
    <t>Skubiai konsultacinei sveikatos priežiūros pagalbai (sąmatinis finansavimas)</t>
  </si>
  <si>
    <t>Lietuvos kariuomenė (VšĮ Panevėžio miesto odontologijos poliklinika)</t>
  </si>
  <si>
    <t>Lietuvos kalėjimų tarnyba</t>
  </si>
  <si>
    <t xml:space="preserve">Gydytojų specialistų – kardiologo (vaikų ir suaugusiųjų), neurologo (vaikų ir suaugusiųjų), endokrinologo (vaikų ir suaugusiųjų), hematologo (vaikų ir suaugusiųjų), onkologo chemoterapeuto, onkologo radioterapeuto – ambulatorinėms paslaugoms </t>
  </si>
  <si>
    <t>Insulto gydymo, kai taikoma trombolizė, paslaugoms, insulto gydymo, kai taikoma invazinė trombektomija, paslaugoms*</t>
  </si>
  <si>
    <t>Gimdos kaklelio vėžio ankstyvosios diagnostikos programai*</t>
  </si>
  <si>
    <t>Gydytojų specialistų konsultacijoms, kai atliekami diagnostiniai ir (ar) gydomieji veiksmai (išplėstinės konsultacijos)</t>
  </si>
  <si>
    <t>Pirminės ambulatorinės asmens sveikatos priežiūros paslaugoms, už kurias mokamas skatinamasis priedas*</t>
  </si>
  <si>
    <t xml:space="preserve">Geriems šeimos gydytojo komandos darbo rezultatams apmokėti* </t>
  </si>
  <si>
    <t xml:space="preserve">Geriems pirminės ambulatorinės psichikos sveikatos priežiūros rezultatams apmokėti* </t>
  </si>
  <si>
    <t>Geriems pirminės ambulatorinės odontologinės sveikatos priežiūros rezultatams apmokėtii*</t>
  </si>
  <si>
    <t>Ambulatorinėms slaugos paslaugoms namuose</t>
  </si>
  <si>
    <t>Kardiochirurgijos paslaugoms (vožtuvų, pertvaros procedūroms, vainikinių arterijų šuntavimo paslaugoms)*</t>
  </si>
  <si>
    <t>Širdies stimuliatoriaus ar defibriliatoriaus implantavimo ar pakeitimo paslaugoms*</t>
  </si>
  <si>
    <t>Sąnarių (klubo, kelio ir kitų sąnarių) endoprotezavimo paslaugoms*</t>
  </si>
  <si>
    <t>Chirurgijos dėl dauginių traumų paslaugoms*</t>
  </si>
  <si>
    <t>Onkologijos paslaugoms*</t>
  </si>
  <si>
    <t>Ambulatorinės medicininės reabilitacijos paslaugoms (išskyrus psichosocialinę reabilitaciją)</t>
  </si>
  <si>
    <t>Stacionarinės medicininės reabilitacijos paslaugoms (išskyrus psichosocialinę ir prioritetinę stacionarinę reabilitaciją)</t>
  </si>
  <si>
    <t>Ambulatorinės psichosocialinės reabilitacijos paslaugoms</t>
  </si>
  <si>
    <t>Stacionarinės psichosocialinės reabilitacijos paslaugoms</t>
  </si>
  <si>
    <t>Pradinės ambulatorinės medicininės reabilitacijos paslaugoms</t>
  </si>
  <si>
    <t>Prioritetinės stacionarinės medicininės reabilitacijos paslaugoms</t>
  </si>
  <si>
    <t>Iš viso medicininės reabilitacijos paslaugoms</t>
  </si>
  <si>
    <t>Zarasų rajono savivaldybės viešoji įstaiga Sveikatos centras</t>
  </si>
  <si>
    <t>IĮ Auksės Strolienės neurologijos kabinetas</t>
  </si>
  <si>
    <t>UAB InMedica (UAB InMedica odontologijos centras)</t>
  </si>
  <si>
    <t>2025 m. pasirašė sutartis su ASPĮ</t>
  </si>
  <si>
    <t>UAB „NEFROMEDA“</t>
  </si>
  <si>
    <t>UAB HIPERIKA sanum</t>
  </si>
  <si>
    <t>UAB „BINK“</t>
  </si>
  <si>
    <t>UAB InMedica odontologijos centras</t>
  </si>
  <si>
    <t>IĮ A. Didžiulio odontologijos klinika</t>
  </si>
  <si>
    <t>UAB L. Leskausko odontologinės paslaugos</t>
  </si>
  <si>
    <t>UAB „ATEIK LAIKU“</t>
  </si>
  <si>
    <t>UAB Dentas</t>
  </si>
  <si>
    <t>MB „Baltidenta“</t>
  </si>
  <si>
    <t>Uždaroji akcinė bendrovė „BERLUVA“</t>
  </si>
  <si>
    <t>MB „Fairy dente“</t>
  </si>
  <si>
    <t>UAB „Dentida“ ir ko</t>
  </si>
  <si>
    <t>Viešoji įstaiga PANEVĖŽIO MIESTO POLIKLINIKA</t>
  </si>
  <si>
    <t>Viešoji įstaiga Ignalinos rajono savivaldybės sveikatos centras</t>
  </si>
  <si>
    <t>VšĮ Molėtų rajono sveikatos centras</t>
  </si>
  <si>
    <t>Uždaroji akcinė bendrovė KNIAUDIŠKIŲ ŠEIMOS KLINIKA</t>
  </si>
  <si>
    <t>UAB TULPIŲ ŠEIMOS KLINIKA</t>
  </si>
  <si>
    <t>UAB PILĖNŲ ŠEIMOS MEDICINOS CENTRAS</t>
  </si>
  <si>
    <t>Uždaroji akcinė bendrovė SMĖLYNĖS ŠEIMOS AMBULATORIJA</t>
  </si>
  <si>
    <t>VIEŠOJI ĮSTAIGA INTEGRUOTŲ SVEIKATOS PASLAUGŲ CENTRAS</t>
  </si>
  <si>
    <t>UAB Inmedica</t>
  </si>
  <si>
    <t>UAB „Affidea Lietuva“</t>
  </si>
  <si>
    <t>UAB „Šilo klinika“</t>
  </si>
  <si>
    <t>Viešoji įstaiga Šv. Juozapo globos namai</t>
  </si>
  <si>
    <t>UAB „Rezus.lt“</t>
  </si>
  <si>
    <t>UAB Implantologijos ir odontologijos klinika „Šypsena“ (prie trišalių)</t>
  </si>
  <si>
    <t>L. Rimavičienės įmonė (prie trišalių)</t>
  </si>
  <si>
    <t>UAB Rožyno šeimos klinika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</si>
</sst>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\ 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sz val="8"/>
      <name val="Arial"/>
      <family val="2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8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/>
      <right/>
      <top/>
      <bottom style="thin">
        <color indexed="64"/>
      </bottom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/>
      <top style="thin">
        <color rgb="FF000080"/>
      </top>
      <bottom style="thin">
        <color rgb="FF000080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 style="thin">
        <color indexed="18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8"/>
      </top>
      <bottom/>
      <diagonal/>
    </border>
  </borders>
  <cellStyleXfs count="12">
    <xf numFmtId="0" fontId="0" fillId="0" borderId="0"/>
    <xf numFmtId="4" fontId="3" fillId="3" borderId="1" applyNumberFormat="0" applyProtection="0">
      <alignment horizontal="left" vertical="center" indent="1"/>
    </xf>
    <xf numFmtId="4" fontId="3" fillId="3" borderId="1" applyNumberFormat="0" applyProtection="0">
      <alignment horizontal="left" vertical="center" indent="1"/>
    </xf>
    <xf numFmtId="4" fontId="3" fillId="4" borderId="1" applyNumberFormat="0" applyProtection="0">
      <alignment horizontal="left" vertical="center" indent="1"/>
    </xf>
    <xf numFmtId="4" fontId="3" fillId="0" borderId="1" applyNumberFormat="0" applyProtection="0">
      <alignment horizontal="right" vertical="center"/>
    </xf>
    <xf numFmtId="4" fontId="3" fillId="5" borderId="1" applyNumberFormat="0" applyProtection="0">
      <alignment vertical="center"/>
    </xf>
    <xf numFmtId="0" fontId="1" fillId="0" borderId="0"/>
    <xf numFmtId="0" fontId="1" fillId="0" borderId="0"/>
    <xf numFmtId="0" fontId="1" fillId="0" borderId="0"/>
    <xf numFmtId="0" fontId="13" fillId="0" borderId="0"/>
    <xf numFmtId="0" fontId="5" fillId="0" borderId="0"/>
    <xf numFmtId="0" fontId="12" fillId="0" borderId="0"/>
  </cellStyleXfs>
  <cellXfs count="83">
    <xf numFmtId="0" fontId="0" fillId="0" borderId="0" xfId="0"/>
    <xf numFmtId="0" fontId="2" fillId="2" borderId="0" xfId="0" applyFont="1" applyFill="1"/>
    <xf numFmtId="0" fontId="4" fillId="0" borderId="1" xfId="0" applyFont="1" applyBorder="1" applyAlignment="1">
      <alignment wrapText="1"/>
    </xf>
    <xf numFmtId="0" fontId="7" fillId="2" borderId="0" xfId="0" applyFont="1" applyFill="1"/>
    <xf numFmtId="0" fontId="6" fillId="0" borderId="0" xfId="0" applyFont="1" applyAlignment="1">
      <alignment wrapText="1"/>
    </xf>
    <xf numFmtId="0" fontId="4" fillId="0" borderId="1" xfId="2" quotePrefix="1" applyNumberFormat="1" applyFont="1" applyFill="1" applyAlignment="1">
      <alignment vertical="center" wrapText="1"/>
    </xf>
    <xf numFmtId="0" fontId="6" fillId="0" borderId="0" xfId="0" applyFont="1"/>
    <xf numFmtId="3" fontId="8" fillId="0" borderId="1" xfId="4" applyNumberFormat="1" applyFont="1">
      <alignment horizontal="right" vertical="center"/>
    </xf>
    <xf numFmtId="0" fontId="10" fillId="0" borderId="0" xfId="0" applyFont="1"/>
    <xf numFmtId="164" fontId="8" fillId="0" borderId="1" xfId="4" applyNumberFormat="1" applyFont="1">
      <alignment horizontal="right" vertical="center"/>
    </xf>
    <xf numFmtId="3" fontId="8" fillId="0" borderId="6" xfId="4" applyNumberFormat="1" applyFont="1" applyBorder="1">
      <alignment horizontal="right" vertical="center"/>
    </xf>
    <xf numFmtId="3" fontId="8" fillId="0" borderId="4" xfId="4" applyNumberFormat="1" applyFont="1" applyBorder="1">
      <alignment horizontal="right" vertical="center"/>
    </xf>
    <xf numFmtId="0" fontId="11" fillId="0" borderId="2" xfId="0" applyFont="1" applyBorder="1"/>
    <xf numFmtId="0" fontId="11" fillId="0" borderId="0" xfId="0" applyFont="1"/>
    <xf numFmtId="3" fontId="8" fillId="0" borderId="3" xfId="4" applyNumberFormat="1" applyFont="1" applyBorder="1">
      <alignment horizontal="right" vertical="center"/>
    </xf>
    <xf numFmtId="3" fontId="8" fillId="0" borderId="1" xfId="4" applyNumberFormat="1" applyFont="1" applyAlignment="1">
      <alignment horizontal="left" vertical="center"/>
    </xf>
    <xf numFmtId="3" fontId="8" fillId="0" borderId="5" xfId="4" applyNumberFormat="1" applyFont="1" applyBorder="1">
      <alignment horizontal="right" vertical="center"/>
    </xf>
    <xf numFmtId="0" fontId="4" fillId="2" borderId="2" xfId="2" quotePrefix="1" applyNumberFormat="1" applyFont="1" applyFill="1" applyBorder="1" applyAlignment="1">
      <alignment vertical="center" wrapText="1"/>
    </xf>
    <xf numFmtId="0" fontId="4" fillId="2" borderId="1" xfId="2" quotePrefix="1" applyNumberFormat="1" applyFont="1" applyFill="1" applyAlignment="1">
      <alignment vertical="center" wrapText="1"/>
    </xf>
    <xf numFmtId="0" fontId="4" fillId="2" borderId="6" xfId="2" quotePrefix="1" applyNumberFormat="1" applyFont="1" applyFill="1" applyBorder="1" applyAlignment="1">
      <alignment vertical="center" wrapText="1"/>
    </xf>
    <xf numFmtId="0" fontId="4" fillId="2" borderId="1" xfId="2" quotePrefix="1" applyNumberFormat="1" applyFont="1" applyFill="1" applyAlignment="1">
      <alignment vertical="center"/>
    </xf>
    <xf numFmtId="3" fontId="11" fillId="0" borderId="2" xfId="0" applyNumberFormat="1" applyFont="1" applyBorder="1"/>
    <xf numFmtId="3" fontId="8" fillId="0" borderId="3" xfId="4" applyNumberFormat="1" applyFont="1" applyBorder="1" applyAlignment="1">
      <alignment vertical="center"/>
    </xf>
    <xf numFmtId="0" fontId="4" fillId="6" borderId="8" xfId="2" quotePrefix="1" applyNumberFormat="1" applyFont="1" applyFill="1" applyBorder="1" applyAlignment="1">
      <alignment vertical="center" wrapText="1"/>
    </xf>
    <xf numFmtId="0" fontId="4" fillId="0" borderId="8" xfId="2" quotePrefix="1" applyNumberFormat="1" applyFont="1" applyFill="1" applyBorder="1" applyAlignment="1">
      <alignment vertical="center" wrapText="1"/>
    </xf>
    <xf numFmtId="3" fontId="8" fillId="0" borderId="1" xfId="4" applyNumberFormat="1" applyFont="1" applyAlignment="1">
      <alignment vertical="center"/>
    </xf>
    <xf numFmtId="3" fontId="8" fillId="0" borderId="4" xfId="4" applyNumberFormat="1" applyFont="1" applyBorder="1" applyAlignment="1">
      <alignment vertical="center"/>
    </xf>
    <xf numFmtId="3" fontId="8" fillId="0" borderId="6" xfId="4" applyNumberFormat="1" applyFont="1" applyBorder="1" applyAlignment="1">
      <alignment vertical="center"/>
    </xf>
    <xf numFmtId="3" fontId="8" fillId="0" borderId="0" xfId="4" applyNumberFormat="1" applyFont="1" applyBorder="1">
      <alignment horizontal="right" vertical="center"/>
    </xf>
    <xf numFmtId="3" fontId="8" fillId="0" borderId="0" xfId="4" applyNumberFormat="1" applyFont="1" applyBorder="1" applyAlignment="1">
      <alignment horizontal="left" vertical="center"/>
    </xf>
    <xf numFmtId="0" fontId="4" fillId="6" borderId="11" xfId="2" quotePrefix="1" applyNumberFormat="1" applyFont="1" applyFill="1" applyBorder="1" applyAlignment="1">
      <alignment vertical="center" wrapText="1"/>
    </xf>
    <xf numFmtId="0" fontId="4" fillId="2" borderId="5" xfId="2" quotePrefix="1" applyNumberFormat="1" applyFont="1" applyFill="1" applyBorder="1" applyAlignment="1">
      <alignment vertical="center" wrapText="1"/>
    </xf>
    <xf numFmtId="3" fontId="8" fillId="0" borderId="2" xfId="4" applyNumberFormat="1" applyFont="1" applyBorder="1" applyAlignment="1">
      <alignment vertical="center"/>
    </xf>
    <xf numFmtId="3" fontId="8" fillId="0" borderId="2" xfId="4" applyNumberFormat="1" applyFont="1" applyBorder="1" applyAlignment="1">
      <alignment horizontal="left" vertical="center"/>
    </xf>
    <xf numFmtId="3" fontId="8" fillId="0" borderId="2" xfId="4" applyNumberFormat="1" applyFont="1" applyBorder="1">
      <alignment horizontal="right" vertical="center"/>
    </xf>
    <xf numFmtId="0" fontId="4" fillId="2" borderId="9" xfId="2" quotePrefix="1" applyNumberFormat="1" applyFont="1" applyFill="1" applyBorder="1" applyAlignment="1">
      <alignment vertical="center" wrapText="1"/>
    </xf>
    <xf numFmtId="3" fontId="9" fillId="0" borderId="1" xfId="4" applyNumberFormat="1" applyFont="1">
      <alignment horizontal="right" vertical="center"/>
    </xf>
    <xf numFmtId="0" fontId="4" fillId="2" borderId="4" xfId="2" quotePrefix="1" applyNumberFormat="1" applyFont="1" applyFill="1" applyBorder="1" applyAlignment="1">
      <alignment vertical="center" wrapText="1"/>
    </xf>
    <xf numFmtId="0" fontId="2" fillId="2" borderId="2" xfId="0" applyFont="1" applyFill="1" applyBorder="1"/>
    <xf numFmtId="0" fontId="4" fillId="2" borderId="14" xfId="2" quotePrefix="1" applyNumberFormat="1" applyFont="1" applyFill="1" applyBorder="1" applyAlignment="1">
      <alignment vertical="center" wrapText="1"/>
    </xf>
    <xf numFmtId="0" fontId="15" fillId="0" borderId="0" xfId="0" applyFont="1"/>
    <xf numFmtId="0" fontId="16" fillId="0" borderId="0" xfId="0" applyFont="1"/>
    <xf numFmtId="0" fontId="10" fillId="0" borderId="0" xfId="0" applyFont="1" applyAlignment="1">
      <alignment horizontal="center"/>
    </xf>
    <xf numFmtId="0" fontId="8" fillId="0" borderId="1" xfId="2" quotePrefix="1" applyNumberFormat="1" applyFont="1" applyFill="1">
      <alignment horizontal="left" vertical="center" indent="1"/>
    </xf>
    <xf numFmtId="0" fontId="18" fillId="0" borderId="0" xfId="0" applyFont="1"/>
    <xf numFmtId="0" fontId="6" fillId="0" borderId="0" xfId="0" applyFont="1" applyAlignment="1">
      <alignment horizontal="right"/>
    </xf>
    <xf numFmtId="0" fontId="8" fillId="0" borderId="1" xfId="1" quotePrefix="1" applyNumberFormat="1" applyFont="1" applyFill="1" applyAlignment="1">
      <alignment horizontal="left" vertical="center" wrapText="1" indent="1"/>
    </xf>
    <xf numFmtId="0" fontId="4" fillId="0" borderId="1" xfId="1" quotePrefix="1" applyNumberFormat="1" applyFont="1" applyFill="1" applyAlignment="1">
      <alignment horizontal="center" vertical="center"/>
    </xf>
    <xf numFmtId="0" fontId="8" fillId="0" borderId="1" xfId="2" quotePrefix="1" applyNumberFormat="1" applyFont="1" applyFill="1" applyAlignment="1">
      <alignment horizontal="center" vertical="center" wrapText="1"/>
    </xf>
    <xf numFmtId="0" fontId="14" fillId="0" borderId="1" xfId="2" quotePrefix="1" applyNumberFormat="1" applyFont="1" applyFill="1" applyAlignment="1">
      <alignment horizontal="center" vertical="center" wrapText="1"/>
    </xf>
    <xf numFmtId="0" fontId="8" fillId="0" borderId="4" xfId="2" quotePrefix="1" applyNumberFormat="1" applyFont="1" applyFill="1" applyBorder="1" applyAlignment="1">
      <alignment horizontal="center" vertical="center" wrapText="1"/>
    </xf>
    <xf numFmtId="0" fontId="14" fillId="0" borderId="4" xfId="2" quotePrefix="1" applyNumberFormat="1" applyFont="1" applyFill="1" applyBorder="1" applyAlignment="1">
      <alignment horizontal="center" vertical="center" wrapText="1"/>
    </xf>
    <xf numFmtId="0" fontId="8" fillId="0" borderId="6" xfId="2" quotePrefix="1" applyNumberFormat="1" applyFont="1" applyFill="1" applyBorder="1" applyAlignment="1">
      <alignment horizontal="center" vertical="center" wrapText="1"/>
    </xf>
    <xf numFmtId="0" fontId="8" fillId="0" borderId="2" xfId="2" quotePrefix="1" applyNumberFormat="1" applyFont="1" applyFill="1" applyBorder="1" applyAlignment="1">
      <alignment horizontal="center" vertical="center" wrapText="1"/>
    </xf>
    <xf numFmtId="0" fontId="14" fillId="0" borderId="3" xfId="2" quotePrefix="1" applyNumberFormat="1" applyFont="1" applyFill="1" applyBorder="1" applyAlignment="1">
      <alignment horizontal="center" vertical="center" wrapText="1"/>
    </xf>
    <xf numFmtId="0" fontId="17" fillId="0" borderId="0" xfId="0" applyFont="1"/>
    <xf numFmtId="3" fontId="9" fillId="0" borderId="10" xfId="5" applyNumberFormat="1" applyFont="1" applyFill="1" applyBorder="1">
      <alignment vertical="center"/>
    </xf>
    <xf numFmtId="0" fontId="8" fillId="0" borderId="1" xfId="3" quotePrefix="1" applyNumberFormat="1" applyFont="1" applyFill="1">
      <alignment horizontal="left" vertical="center" indent="1"/>
    </xf>
    <xf numFmtId="0" fontId="4" fillId="0" borderId="9" xfId="3" quotePrefix="1" applyNumberFormat="1" applyFont="1" applyFill="1" applyBorder="1" applyAlignment="1">
      <alignment vertical="center"/>
    </xf>
    <xf numFmtId="0" fontId="6" fillId="0" borderId="2" xfId="8" applyFont="1" applyBorder="1" applyAlignment="1">
      <alignment horizontal="center" vertical="center"/>
    </xf>
    <xf numFmtId="3" fontId="8" fillId="0" borderId="5" xfId="4" applyNumberFormat="1" applyFont="1" applyBorder="1" applyAlignment="1">
      <alignment vertical="center"/>
    </xf>
    <xf numFmtId="0" fontId="8" fillId="0" borderId="2" xfId="0" applyFont="1" applyBorder="1"/>
    <xf numFmtId="3" fontId="9" fillId="0" borderId="13" xfId="5" applyNumberFormat="1" applyFont="1" applyFill="1" applyBorder="1" applyAlignment="1">
      <alignment horizontal="center" vertical="center"/>
    </xf>
    <xf numFmtId="3" fontId="8" fillId="0" borderId="5" xfId="4" applyNumberFormat="1" applyFont="1" applyBorder="1" applyAlignment="1">
      <alignment horizontal="center" vertical="center"/>
    </xf>
    <xf numFmtId="0" fontId="4" fillId="2" borderId="12" xfId="2" quotePrefix="1" applyNumberFormat="1" applyFont="1" applyFill="1" applyBorder="1" applyAlignment="1">
      <alignment vertical="center" wrapText="1"/>
    </xf>
    <xf numFmtId="0" fontId="4" fillId="0" borderId="2" xfId="2" quotePrefix="1" applyNumberFormat="1" applyFont="1" applyFill="1" applyBorder="1" applyAlignment="1">
      <alignment vertical="center"/>
    </xf>
    <xf numFmtId="3" fontId="9" fillId="0" borderId="3" xfId="4" applyNumberFormat="1" applyFont="1" applyBorder="1">
      <alignment horizontal="right" vertical="center"/>
    </xf>
    <xf numFmtId="3" fontId="11" fillId="0" borderId="0" xfId="0" applyNumberFormat="1" applyFont="1"/>
    <xf numFmtId="0" fontId="10" fillId="0" borderId="2" xfId="0" applyFont="1" applyBorder="1"/>
    <xf numFmtId="3" fontId="11" fillId="0" borderId="15" xfId="0" applyNumberFormat="1" applyFont="1" applyBorder="1"/>
    <xf numFmtId="0" fontId="8" fillId="2" borderId="16" xfId="2" quotePrefix="1" applyNumberFormat="1" applyFont="1" applyFill="1" applyBorder="1" applyAlignment="1">
      <alignment vertical="center" wrapText="1"/>
    </xf>
    <xf numFmtId="0" fontId="2" fillId="0" borderId="2" xfId="0" applyFont="1" applyBorder="1"/>
    <xf numFmtId="0" fontId="4" fillId="0" borderId="1" xfId="2" quotePrefix="1" applyNumberFormat="1" applyFont="1" applyFill="1">
      <alignment horizontal="left" vertical="center" indent="1"/>
    </xf>
    <xf numFmtId="0" fontId="4" fillId="0" borderId="0" xfId="0" applyFont="1"/>
    <xf numFmtId="0" fontId="2" fillId="0" borderId="0" xfId="0" applyFont="1"/>
    <xf numFmtId="0" fontId="6" fillId="0" borderId="7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9" fillId="0" borderId="1" xfId="3" quotePrefix="1" applyNumberFormat="1" applyFont="1" applyFill="1" applyAlignment="1">
      <alignment horizontal="right" vertical="center" wrapText="1"/>
    </xf>
    <xf numFmtId="3" fontId="9" fillId="0" borderId="1" xfId="5" applyNumberFormat="1" applyFont="1" applyFill="1" applyAlignment="1">
      <alignment horizontal="right" vertical="center"/>
    </xf>
    <xf numFmtId="3" fontId="9" fillId="0" borderId="10" xfId="5" applyNumberFormat="1" applyFont="1" applyFill="1" applyBorder="1" applyAlignment="1">
      <alignment horizontal="right" vertical="center"/>
    </xf>
    <xf numFmtId="3" fontId="9" fillId="0" borderId="0" xfId="5" applyNumberFormat="1" applyFont="1" applyFill="1" applyBorder="1" applyAlignment="1">
      <alignment horizontal="right" vertical="center"/>
    </xf>
  </cellXfs>
  <cellStyles count="12">
    <cellStyle name="Įprastas" xfId="0" builtinId="0"/>
    <cellStyle name="Įprastas 4" xfId="10" xr:uid="{00000000-0005-0000-0000-000000000000}"/>
    <cellStyle name="Normal 10" xfId="8" xr:uid="{00000000-0005-0000-0000-000002000000}"/>
    <cellStyle name="Normal 12" xfId="7" xr:uid="{00000000-0005-0000-0000-000003000000}"/>
    <cellStyle name="Normal 2" xfId="6" xr:uid="{00000000-0005-0000-0000-000004000000}"/>
    <cellStyle name="Normal 3" xfId="11" xr:uid="{00000000-0005-0000-0000-000005000000}"/>
    <cellStyle name="Paprastas_Lapas1" xfId="9" xr:uid="{00000000-0005-0000-0000-000006000000}"/>
    <cellStyle name="SAPBEXaggData" xfId="5" xr:uid="{00000000-0005-0000-0000-000007000000}"/>
    <cellStyle name="SAPBEXaggItem" xfId="3" xr:uid="{00000000-0005-0000-0000-000008000000}"/>
    <cellStyle name="SAPBEXchaText" xfId="1" xr:uid="{00000000-0005-0000-0000-000009000000}"/>
    <cellStyle name="SAPBEXstdData" xfId="4" xr:uid="{00000000-0005-0000-0000-00000A000000}"/>
    <cellStyle name="SAPBEXstdItem" xfId="2" xr:uid="{00000000-0005-0000-0000-00000B000000}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46"/>
  <sheetViews>
    <sheetView tabSelected="1" zoomScale="140" zoomScaleNormal="140" workbookViewId="0">
      <pane xSplit="3" ySplit="5" topLeftCell="AO70" activePane="bottomRight" state="frozen"/>
      <selection pane="topRight" activeCell="D1" sqref="D1"/>
      <selection pane="bottomLeft" activeCell="A6" sqref="A6"/>
      <selection pane="bottomRight" activeCell="AY80" sqref="AY80"/>
    </sheetView>
  </sheetViews>
  <sheetFormatPr defaultRowHeight="15" x14ac:dyDescent="0.25"/>
  <cols>
    <col min="1" max="1" width="5.7109375" style="8" customWidth="1"/>
    <col min="2" max="2" width="9.5703125" style="8" customWidth="1"/>
    <col min="3" max="3" width="50.7109375" style="1" customWidth="1"/>
    <col min="4" max="5" width="10.5703125" style="8" customWidth="1"/>
    <col min="6" max="6" width="10.42578125" style="8" customWidth="1"/>
    <col min="7" max="9" width="10.140625" style="8" customWidth="1"/>
    <col min="10" max="15" width="8.5703125" style="8" customWidth="1"/>
    <col min="16" max="16" width="10.42578125" style="8" customWidth="1"/>
    <col min="17" max="17" width="13.7109375" style="8" customWidth="1"/>
    <col min="18" max="18" width="23.7109375" style="8" customWidth="1"/>
    <col min="19" max="19" width="13.7109375" style="8" customWidth="1"/>
    <col min="20" max="28" width="11.140625" style="8" customWidth="1"/>
    <col min="29" max="32" width="13.5703125" style="8" customWidth="1"/>
    <col min="33" max="33" width="14" style="8" customWidth="1"/>
    <col min="34" max="34" width="12.28515625" style="8" customWidth="1"/>
    <col min="35" max="42" width="11.5703125" style="8" customWidth="1"/>
    <col min="43" max="43" width="13.7109375" style="8" customWidth="1"/>
    <col min="44" max="44" width="9.5703125" style="8" customWidth="1"/>
    <col min="45" max="45" width="12.42578125" style="8" customWidth="1"/>
    <col min="46" max="47" width="9.5703125" style="8" customWidth="1"/>
    <col min="48" max="48" width="8.140625" style="8" customWidth="1"/>
    <col min="49" max="49" width="12.5703125" style="8" customWidth="1"/>
    <col min="50" max="50" width="11" style="78" customWidth="1"/>
    <col min="51" max="264" width="9.140625" style="8"/>
    <col min="265" max="265" width="5.7109375" style="8" customWidth="1"/>
    <col min="266" max="266" width="50.7109375" style="8" customWidth="1"/>
    <col min="267" max="267" width="7.28515625" style="8" customWidth="1"/>
    <col min="268" max="268" width="7.7109375" style="8" customWidth="1"/>
    <col min="269" max="270" width="10.5703125" style="8" customWidth="1"/>
    <col min="271" max="271" width="10.42578125" style="8" customWidth="1"/>
    <col min="272" max="272" width="10.140625" style="8" customWidth="1"/>
    <col min="273" max="274" width="9.140625" style="8" customWidth="1"/>
    <col min="275" max="275" width="8.5703125" style="8" customWidth="1"/>
    <col min="276" max="276" width="9.140625" style="8" customWidth="1"/>
    <col min="277" max="277" width="7.85546875" style="8" customWidth="1"/>
    <col min="278" max="278" width="10.42578125" style="8" customWidth="1"/>
    <col min="279" max="279" width="8.85546875" style="8" customWidth="1"/>
    <col min="280" max="280" width="10.7109375" style="8" customWidth="1"/>
    <col min="281" max="284" width="9.140625" style="8" customWidth="1"/>
    <col min="285" max="285" width="0" style="8" hidden="1" customWidth="1"/>
    <col min="286" max="286" width="11" style="8" customWidth="1"/>
    <col min="287" max="296" width="9.140625" style="8" customWidth="1"/>
    <col min="297" max="297" width="10.28515625" style="8" customWidth="1"/>
    <col min="298" max="298" width="9" style="8" customWidth="1"/>
    <col min="299" max="299" width="9.5703125" style="8" customWidth="1"/>
    <col min="300" max="300" width="9.85546875" style="8" customWidth="1"/>
    <col min="301" max="301" width="9.5703125" style="8" customWidth="1"/>
    <col min="302" max="302" width="8.140625" style="8" customWidth="1"/>
    <col min="303" max="303" width="8.42578125" style="8" customWidth="1"/>
    <col min="304" max="305" width="9.7109375" style="8" customWidth="1"/>
    <col min="306" max="306" width="11" style="8" customWidth="1"/>
    <col min="307" max="520" width="9.140625" style="8"/>
    <col min="521" max="521" width="5.7109375" style="8" customWidth="1"/>
    <col min="522" max="522" width="50.7109375" style="8" customWidth="1"/>
    <col min="523" max="523" width="7.28515625" style="8" customWidth="1"/>
    <col min="524" max="524" width="7.7109375" style="8" customWidth="1"/>
    <col min="525" max="526" width="10.5703125" style="8" customWidth="1"/>
    <col min="527" max="527" width="10.42578125" style="8" customWidth="1"/>
    <col min="528" max="528" width="10.140625" style="8" customWidth="1"/>
    <col min="529" max="530" width="9.140625" style="8" customWidth="1"/>
    <col min="531" max="531" width="8.5703125" style="8" customWidth="1"/>
    <col min="532" max="532" width="9.140625" style="8" customWidth="1"/>
    <col min="533" max="533" width="7.85546875" style="8" customWidth="1"/>
    <col min="534" max="534" width="10.42578125" style="8" customWidth="1"/>
    <col min="535" max="535" width="8.85546875" style="8" customWidth="1"/>
    <col min="536" max="536" width="10.7109375" style="8" customWidth="1"/>
    <col min="537" max="540" width="9.140625" style="8" customWidth="1"/>
    <col min="541" max="541" width="0" style="8" hidden="1" customWidth="1"/>
    <col min="542" max="542" width="11" style="8" customWidth="1"/>
    <col min="543" max="552" width="9.140625" style="8" customWidth="1"/>
    <col min="553" max="553" width="10.28515625" style="8" customWidth="1"/>
    <col min="554" max="554" width="9" style="8" customWidth="1"/>
    <col min="555" max="555" width="9.5703125" style="8" customWidth="1"/>
    <col min="556" max="556" width="9.85546875" style="8" customWidth="1"/>
    <col min="557" max="557" width="9.5703125" style="8" customWidth="1"/>
    <col min="558" max="558" width="8.140625" style="8" customWidth="1"/>
    <col min="559" max="559" width="8.42578125" style="8" customWidth="1"/>
    <col min="560" max="561" width="9.7109375" style="8" customWidth="1"/>
    <col min="562" max="562" width="11" style="8" customWidth="1"/>
    <col min="563" max="776" width="9.140625" style="8"/>
    <col min="777" max="777" width="5.7109375" style="8" customWidth="1"/>
    <col min="778" max="778" width="50.7109375" style="8" customWidth="1"/>
    <col min="779" max="779" width="7.28515625" style="8" customWidth="1"/>
    <col min="780" max="780" width="7.7109375" style="8" customWidth="1"/>
    <col min="781" max="782" width="10.5703125" style="8" customWidth="1"/>
    <col min="783" max="783" width="10.42578125" style="8" customWidth="1"/>
    <col min="784" max="784" width="10.140625" style="8" customWidth="1"/>
    <col min="785" max="786" width="9.140625" style="8" customWidth="1"/>
    <col min="787" max="787" width="8.5703125" style="8" customWidth="1"/>
    <col min="788" max="788" width="9.140625" style="8" customWidth="1"/>
    <col min="789" max="789" width="7.85546875" style="8" customWidth="1"/>
    <col min="790" max="790" width="10.42578125" style="8" customWidth="1"/>
    <col min="791" max="791" width="8.85546875" style="8" customWidth="1"/>
    <col min="792" max="792" width="10.7109375" style="8" customWidth="1"/>
    <col min="793" max="796" width="9.140625" style="8" customWidth="1"/>
    <col min="797" max="797" width="0" style="8" hidden="1" customWidth="1"/>
    <col min="798" max="798" width="11" style="8" customWidth="1"/>
    <col min="799" max="808" width="9.140625" style="8" customWidth="1"/>
    <col min="809" max="809" width="10.28515625" style="8" customWidth="1"/>
    <col min="810" max="810" width="9" style="8" customWidth="1"/>
    <col min="811" max="811" width="9.5703125" style="8" customWidth="1"/>
    <col min="812" max="812" width="9.85546875" style="8" customWidth="1"/>
    <col min="813" max="813" width="9.5703125" style="8" customWidth="1"/>
    <col min="814" max="814" width="8.140625" style="8" customWidth="1"/>
    <col min="815" max="815" width="8.42578125" style="8" customWidth="1"/>
    <col min="816" max="817" width="9.7109375" style="8" customWidth="1"/>
    <col min="818" max="818" width="11" style="8" customWidth="1"/>
    <col min="819" max="1032" width="9.140625" style="8"/>
    <col min="1033" max="1033" width="5.7109375" style="8" customWidth="1"/>
    <col min="1034" max="1034" width="50.7109375" style="8" customWidth="1"/>
    <col min="1035" max="1035" width="7.28515625" style="8" customWidth="1"/>
    <col min="1036" max="1036" width="7.7109375" style="8" customWidth="1"/>
    <col min="1037" max="1038" width="10.5703125" style="8" customWidth="1"/>
    <col min="1039" max="1039" width="10.42578125" style="8" customWidth="1"/>
    <col min="1040" max="1040" width="10.140625" style="8" customWidth="1"/>
    <col min="1041" max="1042" width="9.140625" style="8" customWidth="1"/>
    <col min="1043" max="1043" width="8.5703125" style="8" customWidth="1"/>
    <col min="1044" max="1044" width="9.140625" style="8" customWidth="1"/>
    <col min="1045" max="1045" width="7.85546875" style="8" customWidth="1"/>
    <col min="1046" max="1046" width="10.42578125" style="8" customWidth="1"/>
    <col min="1047" max="1047" width="8.85546875" style="8" customWidth="1"/>
    <col min="1048" max="1048" width="10.7109375" style="8" customWidth="1"/>
    <col min="1049" max="1052" width="9.140625" style="8" customWidth="1"/>
    <col min="1053" max="1053" width="0" style="8" hidden="1" customWidth="1"/>
    <col min="1054" max="1054" width="11" style="8" customWidth="1"/>
    <col min="1055" max="1064" width="9.140625" style="8" customWidth="1"/>
    <col min="1065" max="1065" width="10.28515625" style="8" customWidth="1"/>
    <col min="1066" max="1066" width="9" style="8" customWidth="1"/>
    <col min="1067" max="1067" width="9.5703125" style="8" customWidth="1"/>
    <col min="1068" max="1068" width="9.85546875" style="8" customWidth="1"/>
    <col min="1069" max="1069" width="9.5703125" style="8" customWidth="1"/>
    <col min="1070" max="1070" width="8.140625" style="8" customWidth="1"/>
    <col min="1071" max="1071" width="8.42578125" style="8" customWidth="1"/>
    <col min="1072" max="1073" width="9.7109375" style="8" customWidth="1"/>
    <col min="1074" max="1074" width="11" style="8" customWidth="1"/>
    <col min="1075" max="1288" width="9.140625" style="8"/>
    <col min="1289" max="1289" width="5.7109375" style="8" customWidth="1"/>
    <col min="1290" max="1290" width="50.7109375" style="8" customWidth="1"/>
    <col min="1291" max="1291" width="7.28515625" style="8" customWidth="1"/>
    <col min="1292" max="1292" width="7.7109375" style="8" customWidth="1"/>
    <col min="1293" max="1294" width="10.5703125" style="8" customWidth="1"/>
    <col min="1295" max="1295" width="10.42578125" style="8" customWidth="1"/>
    <col min="1296" max="1296" width="10.140625" style="8" customWidth="1"/>
    <col min="1297" max="1298" width="9.140625" style="8" customWidth="1"/>
    <col min="1299" max="1299" width="8.5703125" style="8" customWidth="1"/>
    <col min="1300" max="1300" width="9.140625" style="8" customWidth="1"/>
    <col min="1301" max="1301" width="7.85546875" style="8" customWidth="1"/>
    <col min="1302" max="1302" width="10.42578125" style="8" customWidth="1"/>
    <col min="1303" max="1303" width="8.85546875" style="8" customWidth="1"/>
    <col min="1304" max="1304" width="10.7109375" style="8" customWidth="1"/>
    <col min="1305" max="1308" width="9.140625" style="8" customWidth="1"/>
    <col min="1309" max="1309" width="0" style="8" hidden="1" customWidth="1"/>
    <col min="1310" max="1310" width="11" style="8" customWidth="1"/>
    <col min="1311" max="1320" width="9.140625" style="8" customWidth="1"/>
    <col min="1321" max="1321" width="10.28515625" style="8" customWidth="1"/>
    <col min="1322" max="1322" width="9" style="8" customWidth="1"/>
    <col min="1323" max="1323" width="9.5703125" style="8" customWidth="1"/>
    <col min="1324" max="1324" width="9.85546875" style="8" customWidth="1"/>
    <col min="1325" max="1325" width="9.5703125" style="8" customWidth="1"/>
    <col min="1326" max="1326" width="8.140625" style="8" customWidth="1"/>
    <col min="1327" max="1327" width="8.42578125" style="8" customWidth="1"/>
    <col min="1328" max="1329" width="9.7109375" style="8" customWidth="1"/>
    <col min="1330" max="1330" width="11" style="8" customWidth="1"/>
    <col min="1331" max="1544" width="9.140625" style="8"/>
    <col min="1545" max="1545" width="5.7109375" style="8" customWidth="1"/>
    <col min="1546" max="1546" width="50.7109375" style="8" customWidth="1"/>
    <col min="1547" max="1547" width="7.28515625" style="8" customWidth="1"/>
    <col min="1548" max="1548" width="7.7109375" style="8" customWidth="1"/>
    <col min="1549" max="1550" width="10.5703125" style="8" customWidth="1"/>
    <col min="1551" max="1551" width="10.42578125" style="8" customWidth="1"/>
    <col min="1552" max="1552" width="10.140625" style="8" customWidth="1"/>
    <col min="1553" max="1554" width="9.140625" style="8" customWidth="1"/>
    <col min="1555" max="1555" width="8.5703125" style="8" customWidth="1"/>
    <col min="1556" max="1556" width="9.140625" style="8" customWidth="1"/>
    <col min="1557" max="1557" width="7.85546875" style="8" customWidth="1"/>
    <col min="1558" max="1558" width="10.42578125" style="8" customWidth="1"/>
    <col min="1559" max="1559" width="8.85546875" style="8" customWidth="1"/>
    <col min="1560" max="1560" width="10.7109375" style="8" customWidth="1"/>
    <col min="1561" max="1564" width="9.140625" style="8" customWidth="1"/>
    <col min="1565" max="1565" width="0" style="8" hidden="1" customWidth="1"/>
    <col min="1566" max="1566" width="11" style="8" customWidth="1"/>
    <col min="1567" max="1576" width="9.140625" style="8" customWidth="1"/>
    <col min="1577" max="1577" width="10.28515625" style="8" customWidth="1"/>
    <col min="1578" max="1578" width="9" style="8" customWidth="1"/>
    <col min="1579" max="1579" width="9.5703125" style="8" customWidth="1"/>
    <col min="1580" max="1580" width="9.85546875" style="8" customWidth="1"/>
    <col min="1581" max="1581" width="9.5703125" style="8" customWidth="1"/>
    <col min="1582" max="1582" width="8.140625" style="8" customWidth="1"/>
    <col min="1583" max="1583" width="8.42578125" style="8" customWidth="1"/>
    <col min="1584" max="1585" width="9.7109375" style="8" customWidth="1"/>
    <col min="1586" max="1586" width="11" style="8" customWidth="1"/>
    <col min="1587" max="1800" width="9.140625" style="8"/>
    <col min="1801" max="1801" width="5.7109375" style="8" customWidth="1"/>
    <col min="1802" max="1802" width="50.7109375" style="8" customWidth="1"/>
    <col min="1803" max="1803" width="7.28515625" style="8" customWidth="1"/>
    <col min="1804" max="1804" width="7.7109375" style="8" customWidth="1"/>
    <col min="1805" max="1806" width="10.5703125" style="8" customWidth="1"/>
    <col min="1807" max="1807" width="10.42578125" style="8" customWidth="1"/>
    <col min="1808" max="1808" width="10.140625" style="8" customWidth="1"/>
    <col min="1809" max="1810" width="9.140625" style="8" customWidth="1"/>
    <col min="1811" max="1811" width="8.5703125" style="8" customWidth="1"/>
    <col min="1812" max="1812" width="9.140625" style="8" customWidth="1"/>
    <col min="1813" max="1813" width="7.85546875" style="8" customWidth="1"/>
    <col min="1814" max="1814" width="10.42578125" style="8" customWidth="1"/>
    <col min="1815" max="1815" width="8.85546875" style="8" customWidth="1"/>
    <col min="1816" max="1816" width="10.7109375" style="8" customWidth="1"/>
    <col min="1817" max="1820" width="9.140625" style="8" customWidth="1"/>
    <col min="1821" max="1821" width="0" style="8" hidden="1" customWidth="1"/>
    <col min="1822" max="1822" width="11" style="8" customWidth="1"/>
    <col min="1823" max="1832" width="9.140625" style="8" customWidth="1"/>
    <col min="1833" max="1833" width="10.28515625" style="8" customWidth="1"/>
    <col min="1834" max="1834" width="9" style="8" customWidth="1"/>
    <col min="1835" max="1835" width="9.5703125" style="8" customWidth="1"/>
    <col min="1836" max="1836" width="9.85546875" style="8" customWidth="1"/>
    <col min="1837" max="1837" width="9.5703125" style="8" customWidth="1"/>
    <col min="1838" max="1838" width="8.140625" style="8" customWidth="1"/>
    <col min="1839" max="1839" width="8.42578125" style="8" customWidth="1"/>
    <col min="1840" max="1841" width="9.7109375" style="8" customWidth="1"/>
    <col min="1842" max="1842" width="11" style="8" customWidth="1"/>
    <col min="1843" max="2056" width="9.140625" style="8"/>
    <col min="2057" max="2057" width="5.7109375" style="8" customWidth="1"/>
    <col min="2058" max="2058" width="50.7109375" style="8" customWidth="1"/>
    <col min="2059" max="2059" width="7.28515625" style="8" customWidth="1"/>
    <col min="2060" max="2060" width="7.7109375" style="8" customWidth="1"/>
    <col min="2061" max="2062" width="10.5703125" style="8" customWidth="1"/>
    <col min="2063" max="2063" width="10.42578125" style="8" customWidth="1"/>
    <col min="2064" max="2064" width="10.140625" style="8" customWidth="1"/>
    <col min="2065" max="2066" width="9.140625" style="8" customWidth="1"/>
    <col min="2067" max="2067" width="8.5703125" style="8" customWidth="1"/>
    <col min="2068" max="2068" width="9.140625" style="8" customWidth="1"/>
    <col min="2069" max="2069" width="7.85546875" style="8" customWidth="1"/>
    <col min="2070" max="2070" width="10.42578125" style="8" customWidth="1"/>
    <col min="2071" max="2071" width="8.85546875" style="8" customWidth="1"/>
    <col min="2072" max="2072" width="10.7109375" style="8" customWidth="1"/>
    <col min="2073" max="2076" width="9.140625" style="8" customWidth="1"/>
    <col min="2077" max="2077" width="0" style="8" hidden="1" customWidth="1"/>
    <col min="2078" max="2078" width="11" style="8" customWidth="1"/>
    <col min="2079" max="2088" width="9.140625" style="8" customWidth="1"/>
    <col min="2089" max="2089" width="10.28515625" style="8" customWidth="1"/>
    <col min="2090" max="2090" width="9" style="8" customWidth="1"/>
    <col min="2091" max="2091" width="9.5703125" style="8" customWidth="1"/>
    <col min="2092" max="2092" width="9.85546875" style="8" customWidth="1"/>
    <col min="2093" max="2093" width="9.5703125" style="8" customWidth="1"/>
    <col min="2094" max="2094" width="8.140625" style="8" customWidth="1"/>
    <col min="2095" max="2095" width="8.42578125" style="8" customWidth="1"/>
    <col min="2096" max="2097" width="9.7109375" style="8" customWidth="1"/>
    <col min="2098" max="2098" width="11" style="8" customWidth="1"/>
    <col min="2099" max="2312" width="9.140625" style="8"/>
    <col min="2313" max="2313" width="5.7109375" style="8" customWidth="1"/>
    <col min="2314" max="2314" width="50.7109375" style="8" customWidth="1"/>
    <col min="2315" max="2315" width="7.28515625" style="8" customWidth="1"/>
    <col min="2316" max="2316" width="7.7109375" style="8" customWidth="1"/>
    <col min="2317" max="2318" width="10.5703125" style="8" customWidth="1"/>
    <col min="2319" max="2319" width="10.42578125" style="8" customWidth="1"/>
    <col min="2320" max="2320" width="10.140625" style="8" customWidth="1"/>
    <col min="2321" max="2322" width="9.140625" style="8" customWidth="1"/>
    <col min="2323" max="2323" width="8.5703125" style="8" customWidth="1"/>
    <col min="2324" max="2324" width="9.140625" style="8" customWidth="1"/>
    <col min="2325" max="2325" width="7.85546875" style="8" customWidth="1"/>
    <col min="2326" max="2326" width="10.42578125" style="8" customWidth="1"/>
    <col min="2327" max="2327" width="8.85546875" style="8" customWidth="1"/>
    <col min="2328" max="2328" width="10.7109375" style="8" customWidth="1"/>
    <col min="2329" max="2332" width="9.140625" style="8" customWidth="1"/>
    <col min="2333" max="2333" width="0" style="8" hidden="1" customWidth="1"/>
    <col min="2334" max="2334" width="11" style="8" customWidth="1"/>
    <col min="2335" max="2344" width="9.140625" style="8" customWidth="1"/>
    <col min="2345" max="2345" width="10.28515625" style="8" customWidth="1"/>
    <col min="2346" max="2346" width="9" style="8" customWidth="1"/>
    <col min="2347" max="2347" width="9.5703125" style="8" customWidth="1"/>
    <col min="2348" max="2348" width="9.85546875" style="8" customWidth="1"/>
    <col min="2349" max="2349" width="9.5703125" style="8" customWidth="1"/>
    <col min="2350" max="2350" width="8.140625" style="8" customWidth="1"/>
    <col min="2351" max="2351" width="8.42578125" style="8" customWidth="1"/>
    <col min="2352" max="2353" width="9.7109375" style="8" customWidth="1"/>
    <col min="2354" max="2354" width="11" style="8" customWidth="1"/>
    <col min="2355" max="2568" width="9.140625" style="8"/>
    <col min="2569" max="2569" width="5.7109375" style="8" customWidth="1"/>
    <col min="2570" max="2570" width="50.7109375" style="8" customWidth="1"/>
    <col min="2571" max="2571" width="7.28515625" style="8" customWidth="1"/>
    <col min="2572" max="2572" width="7.7109375" style="8" customWidth="1"/>
    <col min="2573" max="2574" width="10.5703125" style="8" customWidth="1"/>
    <col min="2575" max="2575" width="10.42578125" style="8" customWidth="1"/>
    <col min="2576" max="2576" width="10.140625" style="8" customWidth="1"/>
    <col min="2577" max="2578" width="9.140625" style="8" customWidth="1"/>
    <col min="2579" max="2579" width="8.5703125" style="8" customWidth="1"/>
    <col min="2580" max="2580" width="9.140625" style="8" customWidth="1"/>
    <col min="2581" max="2581" width="7.85546875" style="8" customWidth="1"/>
    <col min="2582" max="2582" width="10.42578125" style="8" customWidth="1"/>
    <col min="2583" max="2583" width="8.85546875" style="8" customWidth="1"/>
    <col min="2584" max="2584" width="10.7109375" style="8" customWidth="1"/>
    <col min="2585" max="2588" width="9.140625" style="8" customWidth="1"/>
    <col min="2589" max="2589" width="0" style="8" hidden="1" customWidth="1"/>
    <col min="2590" max="2590" width="11" style="8" customWidth="1"/>
    <col min="2591" max="2600" width="9.140625" style="8" customWidth="1"/>
    <col min="2601" max="2601" width="10.28515625" style="8" customWidth="1"/>
    <col min="2602" max="2602" width="9" style="8" customWidth="1"/>
    <col min="2603" max="2603" width="9.5703125" style="8" customWidth="1"/>
    <col min="2604" max="2604" width="9.85546875" style="8" customWidth="1"/>
    <col min="2605" max="2605" width="9.5703125" style="8" customWidth="1"/>
    <col min="2606" max="2606" width="8.140625" style="8" customWidth="1"/>
    <col min="2607" max="2607" width="8.42578125" style="8" customWidth="1"/>
    <col min="2608" max="2609" width="9.7109375" style="8" customWidth="1"/>
    <col min="2610" max="2610" width="11" style="8" customWidth="1"/>
    <col min="2611" max="2824" width="9.140625" style="8"/>
    <col min="2825" max="2825" width="5.7109375" style="8" customWidth="1"/>
    <col min="2826" max="2826" width="50.7109375" style="8" customWidth="1"/>
    <col min="2827" max="2827" width="7.28515625" style="8" customWidth="1"/>
    <col min="2828" max="2828" width="7.7109375" style="8" customWidth="1"/>
    <col min="2829" max="2830" width="10.5703125" style="8" customWidth="1"/>
    <col min="2831" max="2831" width="10.42578125" style="8" customWidth="1"/>
    <col min="2832" max="2832" width="10.140625" style="8" customWidth="1"/>
    <col min="2833" max="2834" width="9.140625" style="8" customWidth="1"/>
    <col min="2835" max="2835" width="8.5703125" style="8" customWidth="1"/>
    <col min="2836" max="2836" width="9.140625" style="8" customWidth="1"/>
    <col min="2837" max="2837" width="7.85546875" style="8" customWidth="1"/>
    <col min="2838" max="2838" width="10.42578125" style="8" customWidth="1"/>
    <col min="2839" max="2839" width="8.85546875" style="8" customWidth="1"/>
    <col min="2840" max="2840" width="10.7109375" style="8" customWidth="1"/>
    <col min="2841" max="2844" width="9.140625" style="8" customWidth="1"/>
    <col min="2845" max="2845" width="0" style="8" hidden="1" customWidth="1"/>
    <col min="2846" max="2846" width="11" style="8" customWidth="1"/>
    <col min="2847" max="2856" width="9.140625" style="8" customWidth="1"/>
    <col min="2857" max="2857" width="10.28515625" style="8" customWidth="1"/>
    <col min="2858" max="2858" width="9" style="8" customWidth="1"/>
    <col min="2859" max="2859" width="9.5703125" style="8" customWidth="1"/>
    <col min="2860" max="2860" width="9.85546875" style="8" customWidth="1"/>
    <col min="2861" max="2861" width="9.5703125" style="8" customWidth="1"/>
    <col min="2862" max="2862" width="8.140625" style="8" customWidth="1"/>
    <col min="2863" max="2863" width="8.42578125" style="8" customWidth="1"/>
    <col min="2864" max="2865" width="9.7109375" style="8" customWidth="1"/>
    <col min="2866" max="2866" width="11" style="8" customWidth="1"/>
    <col min="2867" max="3080" width="9.140625" style="8"/>
    <col min="3081" max="3081" width="5.7109375" style="8" customWidth="1"/>
    <col min="3082" max="3082" width="50.7109375" style="8" customWidth="1"/>
    <col min="3083" max="3083" width="7.28515625" style="8" customWidth="1"/>
    <col min="3084" max="3084" width="7.7109375" style="8" customWidth="1"/>
    <col min="3085" max="3086" width="10.5703125" style="8" customWidth="1"/>
    <col min="3087" max="3087" width="10.42578125" style="8" customWidth="1"/>
    <col min="3088" max="3088" width="10.140625" style="8" customWidth="1"/>
    <col min="3089" max="3090" width="9.140625" style="8" customWidth="1"/>
    <col min="3091" max="3091" width="8.5703125" style="8" customWidth="1"/>
    <col min="3092" max="3092" width="9.140625" style="8" customWidth="1"/>
    <col min="3093" max="3093" width="7.85546875" style="8" customWidth="1"/>
    <col min="3094" max="3094" width="10.42578125" style="8" customWidth="1"/>
    <col min="3095" max="3095" width="8.85546875" style="8" customWidth="1"/>
    <col min="3096" max="3096" width="10.7109375" style="8" customWidth="1"/>
    <col min="3097" max="3100" width="9.140625" style="8" customWidth="1"/>
    <col min="3101" max="3101" width="0" style="8" hidden="1" customWidth="1"/>
    <col min="3102" max="3102" width="11" style="8" customWidth="1"/>
    <col min="3103" max="3112" width="9.140625" style="8" customWidth="1"/>
    <col min="3113" max="3113" width="10.28515625" style="8" customWidth="1"/>
    <col min="3114" max="3114" width="9" style="8" customWidth="1"/>
    <col min="3115" max="3115" width="9.5703125" style="8" customWidth="1"/>
    <col min="3116" max="3116" width="9.85546875" style="8" customWidth="1"/>
    <col min="3117" max="3117" width="9.5703125" style="8" customWidth="1"/>
    <col min="3118" max="3118" width="8.140625" style="8" customWidth="1"/>
    <col min="3119" max="3119" width="8.42578125" style="8" customWidth="1"/>
    <col min="3120" max="3121" width="9.7109375" style="8" customWidth="1"/>
    <col min="3122" max="3122" width="11" style="8" customWidth="1"/>
    <col min="3123" max="3336" width="9.140625" style="8"/>
    <col min="3337" max="3337" width="5.7109375" style="8" customWidth="1"/>
    <col min="3338" max="3338" width="50.7109375" style="8" customWidth="1"/>
    <col min="3339" max="3339" width="7.28515625" style="8" customWidth="1"/>
    <col min="3340" max="3340" width="7.7109375" style="8" customWidth="1"/>
    <col min="3341" max="3342" width="10.5703125" style="8" customWidth="1"/>
    <col min="3343" max="3343" width="10.42578125" style="8" customWidth="1"/>
    <col min="3344" max="3344" width="10.140625" style="8" customWidth="1"/>
    <col min="3345" max="3346" width="9.140625" style="8" customWidth="1"/>
    <col min="3347" max="3347" width="8.5703125" style="8" customWidth="1"/>
    <col min="3348" max="3348" width="9.140625" style="8" customWidth="1"/>
    <col min="3349" max="3349" width="7.85546875" style="8" customWidth="1"/>
    <col min="3350" max="3350" width="10.42578125" style="8" customWidth="1"/>
    <col min="3351" max="3351" width="8.85546875" style="8" customWidth="1"/>
    <col min="3352" max="3352" width="10.7109375" style="8" customWidth="1"/>
    <col min="3353" max="3356" width="9.140625" style="8" customWidth="1"/>
    <col min="3357" max="3357" width="0" style="8" hidden="1" customWidth="1"/>
    <col min="3358" max="3358" width="11" style="8" customWidth="1"/>
    <col min="3359" max="3368" width="9.140625" style="8" customWidth="1"/>
    <col min="3369" max="3369" width="10.28515625" style="8" customWidth="1"/>
    <col min="3370" max="3370" width="9" style="8" customWidth="1"/>
    <col min="3371" max="3371" width="9.5703125" style="8" customWidth="1"/>
    <col min="3372" max="3372" width="9.85546875" style="8" customWidth="1"/>
    <col min="3373" max="3373" width="9.5703125" style="8" customWidth="1"/>
    <col min="3374" max="3374" width="8.140625" style="8" customWidth="1"/>
    <col min="3375" max="3375" width="8.42578125" style="8" customWidth="1"/>
    <col min="3376" max="3377" width="9.7109375" style="8" customWidth="1"/>
    <col min="3378" max="3378" width="11" style="8" customWidth="1"/>
    <col min="3379" max="3592" width="9.140625" style="8"/>
    <col min="3593" max="3593" width="5.7109375" style="8" customWidth="1"/>
    <col min="3594" max="3594" width="50.7109375" style="8" customWidth="1"/>
    <col min="3595" max="3595" width="7.28515625" style="8" customWidth="1"/>
    <col min="3596" max="3596" width="7.7109375" style="8" customWidth="1"/>
    <col min="3597" max="3598" width="10.5703125" style="8" customWidth="1"/>
    <col min="3599" max="3599" width="10.42578125" style="8" customWidth="1"/>
    <col min="3600" max="3600" width="10.140625" style="8" customWidth="1"/>
    <col min="3601" max="3602" width="9.140625" style="8" customWidth="1"/>
    <col min="3603" max="3603" width="8.5703125" style="8" customWidth="1"/>
    <col min="3604" max="3604" width="9.140625" style="8" customWidth="1"/>
    <col min="3605" max="3605" width="7.85546875" style="8" customWidth="1"/>
    <col min="3606" max="3606" width="10.42578125" style="8" customWidth="1"/>
    <col min="3607" max="3607" width="8.85546875" style="8" customWidth="1"/>
    <col min="3608" max="3608" width="10.7109375" style="8" customWidth="1"/>
    <col min="3609" max="3612" width="9.140625" style="8" customWidth="1"/>
    <col min="3613" max="3613" width="0" style="8" hidden="1" customWidth="1"/>
    <col min="3614" max="3614" width="11" style="8" customWidth="1"/>
    <col min="3615" max="3624" width="9.140625" style="8" customWidth="1"/>
    <col min="3625" max="3625" width="10.28515625" style="8" customWidth="1"/>
    <col min="3626" max="3626" width="9" style="8" customWidth="1"/>
    <col min="3627" max="3627" width="9.5703125" style="8" customWidth="1"/>
    <col min="3628" max="3628" width="9.85546875" style="8" customWidth="1"/>
    <col min="3629" max="3629" width="9.5703125" style="8" customWidth="1"/>
    <col min="3630" max="3630" width="8.140625" style="8" customWidth="1"/>
    <col min="3631" max="3631" width="8.42578125" style="8" customWidth="1"/>
    <col min="3632" max="3633" width="9.7109375" style="8" customWidth="1"/>
    <col min="3634" max="3634" width="11" style="8" customWidth="1"/>
    <col min="3635" max="3848" width="9.140625" style="8"/>
    <col min="3849" max="3849" width="5.7109375" style="8" customWidth="1"/>
    <col min="3850" max="3850" width="50.7109375" style="8" customWidth="1"/>
    <col min="3851" max="3851" width="7.28515625" style="8" customWidth="1"/>
    <col min="3852" max="3852" width="7.7109375" style="8" customWidth="1"/>
    <col min="3853" max="3854" width="10.5703125" style="8" customWidth="1"/>
    <col min="3855" max="3855" width="10.42578125" style="8" customWidth="1"/>
    <col min="3856" max="3856" width="10.140625" style="8" customWidth="1"/>
    <col min="3857" max="3858" width="9.140625" style="8" customWidth="1"/>
    <col min="3859" max="3859" width="8.5703125" style="8" customWidth="1"/>
    <col min="3860" max="3860" width="9.140625" style="8" customWidth="1"/>
    <col min="3861" max="3861" width="7.85546875" style="8" customWidth="1"/>
    <col min="3862" max="3862" width="10.42578125" style="8" customWidth="1"/>
    <col min="3863" max="3863" width="8.85546875" style="8" customWidth="1"/>
    <col min="3864" max="3864" width="10.7109375" style="8" customWidth="1"/>
    <col min="3865" max="3868" width="9.140625" style="8" customWidth="1"/>
    <col min="3869" max="3869" width="0" style="8" hidden="1" customWidth="1"/>
    <col min="3870" max="3870" width="11" style="8" customWidth="1"/>
    <col min="3871" max="3880" width="9.140625" style="8" customWidth="1"/>
    <col min="3881" max="3881" width="10.28515625" style="8" customWidth="1"/>
    <col min="3882" max="3882" width="9" style="8" customWidth="1"/>
    <col min="3883" max="3883" width="9.5703125" style="8" customWidth="1"/>
    <col min="3884" max="3884" width="9.85546875" style="8" customWidth="1"/>
    <col min="3885" max="3885" width="9.5703125" style="8" customWidth="1"/>
    <col min="3886" max="3886" width="8.140625" style="8" customWidth="1"/>
    <col min="3887" max="3887" width="8.42578125" style="8" customWidth="1"/>
    <col min="3888" max="3889" width="9.7109375" style="8" customWidth="1"/>
    <col min="3890" max="3890" width="11" style="8" customWidth="1"/>
    <col min="3891" max="4104" width="9.140625" style="8"/>
    <col min="4105" max="4105" width="5.7109375" style="8" customWidth="1"/>
    <col min="4106" max="4106" width="50.7109375" style="8" customWidth="1"/>
    <col min="4107" max="4107" width="7.28515625" style="8" customWidth="1"/>
    <col min="4108" max="4108" width="7.7109375" style="8" customWidth="1"/>
    <col min="4109" max="4110" width="10.5703125" style="8" customWidth="1"/>
    <col min="4111" max="4111" width="10.42578125" style="8" customWidth="1"/>
    <col min="4112" max="4112" width="10.140625" style="8" customWidth="1"/>
    <col min="4113" max="4114" width="9.140625" style="8" customWidth="1"/>
    <col min="4115" max="4115" width="8.5703125" style="8" customWidth="1"/>
    <col min="4116" max="4116" width="9.140625" style="8" customWidth="1"/>
    <col min="4117" max="4117" width="7.85546875" style="8" customWidth="1"/>
    <col min="4118" max="4118" width="10.42578125" style="8" customWidth="1"/>
    <col min="4119" max="4119" width="8.85546875" style="8" customWidth="1"/>
    <col min="4120" max="4120" width="10.7109375" style="8" customWidth="1"/>
    <col min="4121" max="4124" width="9.140625" style="8" customWidth="1"/>
    <col min="4125" max="4125" width="0" style="8" hidden="1" customWidth="1"/>
    <col min="4126" max="4126" width="11" style="8" customWidth="1"/>
    <col min="4127" max="4136" width="9.140625" style="8" customWidth="1"/>
    <col min="4137" max="4137" width="10.28515625" style="8" customWidth="1"/>
    <col min="4138" max="4138" width="9" style="8" customWidth="1"/>
    <col min="4139" max="4139" width="9.5703125" style="8" customWidth="1"/>
    <col min="4140" max="4140" width="9.85546875" style="8" customWidth="1"/>
    <col min="4141" max="4141" width="9.5703125" style="8" customWidth="1"/>
    <col min="4142" max="4142" width="8.140625" style="8" customWidth="1"/>
    <col min="4143" max="4143" width="8.42578125" style="8" customWidth="1"/>
    <col min="4144" max="4145" width="9.7109375" style="8" customWidth="1"/>
    <col min="4146" max="4146" width="11" style="8" customWidth="1"/>
    <col min="4147" max="4360" width="9.140625" style="8"/>
    <col min="4361" max="4361" width="5.7109375" style="8" customWidth="1"/>
    <col min="4362" max="4362" width="50.7109375" style="8" customWidth="1"/>
    <col min="4363" max="4363" width="7.28515625" style="8" customWidth="1"/>
    <col min="4364" max="4364" width="7.7109375" style="8" customWidth="1"/>
    <col min="4365" max="4366" width="10.5703125" style="8" customWidth="1"/>
    <col min="4367" max="4367" width="10.42578125" style="8" customWidth="1"/>
    <col min="4368" max="4368" width="10.140625" style="8" customWidth="1"/>
    <col min="4369" max="4370" width="9.140625" style="8" customWidth="1"/>
    <col min="4371" max="4371" width="8.5703125" style="8" customWidth="1"/>
    <col min="4372" max="4372" width="9.140625" style="8" customWidth="1"/>
    <col min="4373" max="4373" width="7.85546875" style="8" customWidth="1"/>
    <col min="4374" max="4374" width="10.42578125" style="8" customWidth="1"/>
    <col min="4375" max="4375" width="8.85546875" style="8" customWidth="1"/>
    <col min="4376" max="4376" width="10.7109375" style="8" customWidth="1"/>
    <col min="4377" max="4380" width="9.140625" style="8" customWidth="1"/>
    <col min="4381" max="4381" width="0" style="8" hidden="1" customWidth="1"/>
    <col min="4382" max="4382" width="11" style="8" customWidth="1"/>
    <col min="4383" max="4392" width="9.140625" style="8" customWidth="1"/>
    <col min="4393" max="4393" width="10.28515625" style="8" customWidth="1"/>
    <col min="4394" max="4394" width="9" style="8" customWidth="1"/>
    <col min="4395" max="4395" width="9.5703125" style="8" customWidth="1"/>
    <col min="4396" max="4396" width="9.85546875" style="8" customWidth="1"/>
    <col min="4397" max="4397" width="9.5703125" style="8" customWidth="1"/>
    <col min="4398" max="4398" width="8.140625" style="8" customWidth="1"/>
    <col min="4399" max="4399" width="8.42578125" style="8" customWidth="1"/>
    <col min="4400" max="4401" width="9.7109375" style="8" customWidth="1"/>
    <col min="4402" max="4402" width="11" style="8" customWidth="1"/>
    <col min="4403" max="4616" width="9.140625" style="8"/>
    <col min="4617" max="4617" width="5.7109375" style="8" customWidth="1"/>
    <col min="4618" max="4618" width="50.7109375" style="8" customWidth="1"/>
    <col min="4619" max="4619" width="7.28515625" style="8" customWidth="1"/>
    <col min="4620" max="4620" width="7.7109375" style="8" customWidth="1"/>
    <col min="4621" max="4622" width="10.5703125" style="8" customWidth="1"/>
    <col min="4623" max="4623" width="10.42578125" style="8" customWidth="1"/>
    <col min="4624" max="4624" width="10.140625" style="8" customWidth="1"/>
    <col min="4625" max="4626" width="9.140625" style="8" customWidth="1"/>
    <col min="4627" max="4627" width="8.5703125" style="8" customWidth="1"/>
    <col min="4628" max="4628" width="9.140625" style="8" customWidth="1"/>
    <col min="4629" max="4629" width="7.85546875" style="8" customWidth="1"/>
    <col min="4630" max="4630" width="10.42578125" style="8" customWidth="1"/>
    <col min="4631" max="4631" width="8.85546875" style="8" customWidth="1"/>
    <col min="4632" max="4632" width="10.7109375" style="8" customWidth="1"/>
    <col min="4633" max="4636" width="9.140625" style="8" customWidth="1"/>
    <col min="4637" max="4637" width="0" style="8" hidden="1" customWidth="1"/>
    <col min="4638" max="4638" width="11" style="8" customWidth="1"/>
    <col min="4639" max="4648" width="9.140625" style="8" customWidth="1"/>
    <col min="4649" max="4649" width="10.28515625" style="8" customWidth="1"/>
    <col min="4650" max="4650" width="9" style="8" customWidth="1"/>
    <col min="4651" max="4651" width="9.5703125" style="8" customWidth="1"/>
    <col min="4652" max="4652" width="9.85546875" style="8" customWidth="1"/>
    <col min="4653" max="4653" width="9.5703125" style="8" customWidth="1"/>
    <col min="4654" max="4654" width="8.140625" style="8" customWidth="1"/>
    <col min="4655" max="4655" width="8.42578125" style="8" customWidth="1"/>
    <col min="4656" max="4657" width="9.7109375" style="8" customWidth="1"/>
    <col min="4658" max="4658" width="11" style="8" customWidth="1"/>
    <col min="4659" max="4872" width="9.140625" style="8"/>
    <col min="4873" max="4873" width="5.7109375" style="8" customWidth="1"/>
    <col min="4874" max="4874" width="50.7109375" style="8" customWidth="1"/>
    <col min="4875" max="4875" width="7.28515625" style="8" customWidth="1"/>
    <col min="4876" max="4876" width="7.7109375" style="8" customWidth="1"/>
    <col min="4877" max="4878" width="10.5703125" style="8" customWidth="1"/>
    <col min="4879" max="4879" width="10.42578125" style="8" customWidth="1"/>
    <col min="4880" max="4880" width="10.140625" style="8" customWidth="1"/>
    <col min="4881" max="4882" width="9.140625" style="8" customWidth="1"/>
    <col min="4883" max="4883" width="8.5703125" style="8" customWidth="1"/>
    <col min="4884" max="4884" width="9.140625" style="8" customWidth="1"/>
    <col min="4885" max="4885" width="7.85546875" style="8" customWidth="1"/>
    <col min="4886" max="4886" width="10.42578125" style="8" customWidth="1"/>
    <col min="4887" max="4887" width="8.85546875" style="8" customWidth="1"/>
    <col min="4888" max="4888" width="10.7109375" style="8" customWidth="1"/>
    <col min="4889" max="4892" width="9.140625" style="8" customWidth="1"/>
    <col min="4893" max="4893" width="0" style="8" hidden="1" customWidth="1"/>
    <col min="4894" max="4894" width="11" style="8" customWidth="1"/>
    <col min="4895" max="4904" width="9.140625" style="8" customWidth="1"/>
    <col min="4905" max="4905" width="10.28515625" style="8" customWidth="1"/>
    <col min="4906" max="4906" width="9" style="8" customWidth="1"/>
    <col min="4907" max="4907" width="9.5703125" style="8" customWidth="1"/>
    <col min="4908" max="4908" width="9.85546875" style="8" customWidth="1"/>
    <col min="4909" max="4909" width="9.5703125" style="8" customWidth="1"/>
    <col min="4910" max="4910" width="8.140625" style="8" customWidth="1"/>
    <col min="4911" max="4911" width="8.42578125" style="8" customWidth="1"/>
    <col min="4912" max="4913" width="9.7109375" style="8" customWidth="1"/>
    <col min="4914" max="4914" width="11" style="8" customWidth="1"/>
    <col min="4915" max="5128" width="9.140625" style="8"/>
    <col min="5129" max="5129" width="5.7109375" style="8" customWidth="1"/>
    <col min="5130" max="5130" width="50.7109375" style="8" customWidth="1"/>
    <col min="5131" max="5131" width="7.28515625" style="8" customWidth="1"/>
    <col min="5132" max="5132" width="7.7109375" style="8" customWidth="1"/>
    <col min="5133" max="5134" width="10.5703125" style="8" customWidth="1"/>
    <col min="5135" max="5135" width="10.42578125" style="8" customWidth="1"/>
    <col min="5136" max="5136" width="10.140625" style="8" customWidth="1"/>
    <col min="5137" max="5138" width="9.140625" style="8" customWidth="1"/>
    <col min="5139" max="5139" width="8.5703125" style="8" customWidth="1"/>
    <col min="5140" max="5140" width="9.140625" style="8" customWidth="1"/>
    <col min="5141" max="5141" width="7.85546875" style="8" customWidth="1"/>
    <col min="5142" max="5142" width="10.42578125" style="8" customWidth="1"/>
    <col min="5143" max="5143" width="8.85546875" style="8" customWidth="1"/>
    <col min="5144" max="5144" width="10.7109375" style="8" customWidth="1"/>
    <col min="5145" max="5148" width="9.140625" style="8" customWidth="1"/>
    <col min="5149" max="5149" width="0" style="8" hidden="1" customWidth="1"/>
    <col min="5150" max="5150" width="11" style="8" customWidth="1"/>
    <col min="5151" max="5160" width="9.140625" style="8" customWidth="1"/>
    <col min="5161" max="5161" width="10.28515625" style="8" customWidth="1"/>
    <col min="5162" max="5162" width="9" style="8" customWidth="1"/>
    <col min="5163" max="5163" width="9.5703125" style="8" customWidth="1"/>
    <col min="5164" max="5164" width="9.85546875" style="8" customWidth="1"/>
    <col min="5165" max="5165" width="9.5703125" style="8" customWidth="1"/>
    <col min="5166" max="5166" width="8.140625" style="8" customWidth="1"/>
    <col min="5167" max="5167" width="8.42578125" style="8" customWidth="1"/>
    <col min="5168" max="5169" width="9.7109375" style="8" customWidth="1"/>
    <col min="5170" max="5170" width="11" style="8" customWidth="1"/>
    <col min="5171" max="5384" width="9.140625" style="8"/>
    <col min="5385" max="5385" width="5.7109375" style="8" customWidth="1"/>
    <col min="5386" max="5386" width="50.7109375" style="8" customWidth="1"/>
    <col min="5387" max="5387" width="7.28515625" style="8" customWidth="1"/>
    <col min="5388" max="5388" width="7.7109375" style="8" customWidth="1"/>
    <col min="5389" max="5390" width="10.5703125" style="8" customWidth="1"/>
    <col min="5391" max="5391" width="10.42578125" style="8" customWidth="1"/>
    <col min="5392" max="5392" width="10.140625" style="8" customWidth="1"/>
    <col min="5393" max="5394" width="9.140625" style="8" customWidth="1"/>
    <col min="5395" max="5395" width="8.5703125" style="8" customWidth="1"/>
    <col min="5396" max="5396" width="9.140625" style="8" customWidth="1"/>
    <col min="5397" max="5397" width="7.85546875" style="8" customWidth="1"/>
    <col min="5398" max="5398" width="10.42578125" style="8" customWidth="1"/>
    <col min="5399" max="5399" width="8.85546875" style="8" customWidth="1"/>
    <col min="5400" max="5400" width="10.7109375" style="8" customWidth="1"/>
    <col min="5401" max="5404" width="9.140625" style="8" customWidth="1"/>
    <col min="5405" max="5405" width="0" style="8" hidden="1" customWidth="1"/>
    <col min="5406" max="5406" width="11" style="8" customWidth="1"/>
    <col min="5407" max="5416" width="9.140625" style="8" customWidth="1"/>
    <col min="5417" max="5417" width="10.28515625" style="8" customWidth="1"/>
    <col min="5418" max="5418" width="9" style="8" customWidth="1"/>
    <col min="5419" max="5419" width="9.5703125" style="8" customWidth="1"/>
    <col min="5420" max="5420" width="9.85546875" style="8" customWidth="1"/>
    <col min="5421" max="5421" width="9.5703125" style="8" customWidth="1"/>
    <col min="5422" max="5422" width="8.140625" style="8" customWidth="1"/>
    <col min="5423" max="5423" width="8.42578125" style="8" customWidth="1"/>
    <col min="5424" max="5425" width="9.7109375" style="8" customWidth="1"/>
    <col min="5426" max="5426" width="11" style="8" customWidth="1"/>
    <col min="5427" max="5640" width="9.140625" style="8"/>
    <col min="5641" max="5641" width="5.7109375" style="8" customWidth="1"/>
    <col min="5642" max="5642" width="50.7109375" style="8" customWidth="1"/>
    <col min="5643" max="5643" width="7.28515625" style="8" customWidth="1"/>
    <col min="5644" max="5644" width="7.7109375" style="8" customWidth="1"/>
    <col min="5645" max="5646" width="10.5703125" style="8" customWidth="1"/>
    <col min="5647" max="5647" width="10.42578125" style="8" customWidth="1"/>
    <col min="5648" max="5648" width="10.140625" style="8" customWidth="1"/>
    <col min="5649" max="5650" width="9.140625" style="8" customWidth="1"/>
    <col min="5651" max="5651" width="8.5703125" style="8" customWidth="1"/>
    <col min="5652" max="5652" width="9.140625" style="8" customWidth="1"/>
    <col min="5653" max="5653" width="7.85546875" style="8" customWidth="1"/>
    <col min="5654" max="5654" width="10.42578125" style="8" customWidth="1"/>
    <col min="5655" max="5655" width="8.85546875" style="8" customWidth="1"/>
    <col min="5656" max="5656" width="10.7109375" style="8" customWidth="1"/>
    <col min="5657" max="5660" width="9.140625" style="8" customWidth="1"/>
    <col min="5661" max="5661" width="0" style="8" hidden="1" customWidth="1"/>
    <col min="5662" max="5662" width="11" style="8" customWidth="1"/>
    <col min="5663" max="5672" width="9.140625" style="8" customWidth="1"/>
    <col min="5673" max="5673" width="10.28515625" style="8" customWidth="1"/>
    <col min="5674" max="5674" width="9" style="8" customWidth="1"/>
    <col min="5675" max="5675" width="9.5703125" style="8" customWidth="1"/>
    <col min="5676" max="5676" width="9.85546875" style="8" customWidth="1"/>
    <col min="5677" max="5677" width="9.5703125" style="8" customWidth="1"/>
    <col min="5678" max="5678" width="8.140625" style="8" customWidth="1"/>
    <col min="5679" max="5679" width="8.42578125" style="8" customWidth="1"/>
    <col min="5680" max="5681" width="9.7109375" style="8" customWidth="1"/>
    <col min="5682" max="5682" width="11" style="8" customWidth="1"/>
    <col min="5683" max="5896" width="9.140625" style="8"/>
    <col min="5897" max="5897" width="5.7109375" style="8" customWidth="1"/>
    <col min="5898" max="5898" width="50.7109375" style="8" customWidth="1"/>
    <col min="5899" max="5899" width="7.28515625" style="8" customWidth="1"/>
    <col min="5900" max="5900" width="7.7109375" style="8" customWidth="1"/>
    <col min="5901" max="5902" width="10.5703125" style="8" customWidth="1"/>
    <col min="5903" max="5903" width="10.42578125" style="8" customWidth="1"/>
    <col min="5904" max="5904" width="10.140625" style="8" customWidth="1"/>
    <col min="5905" max="5906" width="9.140625" style="8" customWidth="1"/>
    <col min="5907" max="5907" width="8.5703125" style="8" customWidth="1"/>
    <col min="5908" max="5908" width="9.140625" style="8" customWidth="1"/>
    <col min="5909" max="5909" width="7.85546875" style="8" customWidth="1"/>
    <col min="5910" max="5910" width="10.42578125" style="8" customWidth="1"/>
    <col min="5911" max="5911" width="8.85546875" style="8" customWidth="1"/>
    <col min="5912" max="5912" width="10.7109375" style="8" customWidth="1"/>
    <col min="5913" max="5916" width="9.140625" style="8" customWidth="1"/>
    <col min="5917" max="5917" width="0" style="8" hidden="1" customWidth="1"/>
    <col min="5918" max="5918" width="11" style="8" customWidth="1"/>
    <col min="5919" max="5928" width="9.140625" style="8" customWidth="1"/>
    <col min="5929" max="5929" width="10.28515625" style="8" customWidth="1"/>
    <col min="5930" max="5930" width="9" style="8" customWidth="1"/>
    <col min="5931" max="5931" width="9.5703125" style="8" customWidth="1"/>
    <col min="5932" max="5932" width="9.85546875" style="8" customWidth="1"/>
    <col min="5933" max="5933" width="9.5703125" style="8" customWidth="1"/>
    <col min="5934" max="5934" width="8.140625" style="8" customWidth="1"/>
    <col min="5935" max="5935" width="8.42578125" style="8" customWidth="1"/>
    <col min="5936" max="5937" width="9.7109375" style="8" customWidth="1"/>
    <col min="5938" max="5938" width="11" style="8" customWidth="1"/>
    <col min="5939" max="6152" width="9.140625" style="8"/>
    <col min="6153" max="6153" width="5.7109375" style="8" customWidth="1"/>
    <col min="6154" max="6154" width="50.7109375" style="8" customWidth="1"/>
    <col min="6155" max="6155" width="7.28515625" style="8" customWidth="1"/>
    <col min="6156" max="6156" width="7.7109375" style="8" customWidth="1"/>
    <col min="6157" max="6158" width="10.5703125" style="8" customWidth="1"/>
    <col min="6159" max="6159" width="10.42578125" style="8" customWidth="1"/>
    <col min="6160" max="6160" width="10.140625" style="8" customWidth="1"/>
    <col min="6161" max="6162" width="9.140625" style="8" customWidth="1"/>
    <col min="6163" max="6163" width="8.5703125" style="8" customWidth="1"/>
    <col min="6164" max="6164" width="9.140625" style="8" customWidth="1"/>
    <col min="6165" max="6165" width="7.85546875" style="8" customWidth="1"/>
    <col min="6166" max="6166" width="10.42578125" style="8" customWidth="1"/>
    <col min="6167" max="6167" width="8.85546875" style="8" customWidth="1"/>
    <col min="6168" max="6168" width="10.7109375" style="8" customWidth="1"/>
    <col min="6169" max="6172" width="9.140625" style="8" customWidth="1"/>
    <col min="6173" max="6173" width="0" style="8" hidden="1" customWidth="1"/>
    <col min="6174" max="6174" width="11" style="8" customWidth="1"/>
    <col min="6175" max="6184" width="9.140625" style="8" customWidth="1"/>
    <col min="6185" max="6185" width="10.28515625" style="8" customWidth="1"/>
    <col min="6186" max="6186" width="9" style="8" customWidth="1"/>
    <col min="6187" max="6187" width="9.5703125" style="8" customWidth="1"/>
    <col min="6188" max="6188" width="9.85546875" style="8" customWidth="1"/>
    <col min="6189" max="6189" width="9.5703125" style="8" customWidth="1"/>
    <col min="6190" max="6190" width="8.140625" style="8" customWidth="1"/>
    <col min="6191" max="6191" width="8.42578125" style="8" customWidth="1"/>
    <col min="6192" max="6193" width="9.7109375" style="8" customWidth="1"/>
    <col min="6194" max="6194" width="11" style="8" customWidth="1"/>
    <col min="6195" max="6408" width="9.140625" style="8"/>
    <col min="6409" max="6409" width="5.7109375" style="8" customWidth="1"/>
    <col min="6410" max="6410" width="50.7109375" style="8" customWidth="1"/>
    <col min="6411" max="6411" width="7.28515625" style="8" customWidth="1"/>
    <col min="6412" max="6412" width="7.7109375" style="8" customWidth="1"/>
    <col min="6413" max="6414" width="10.5703125" style="8" customWidth="1"/>
    <col min="6415" max="6415" width="10.42578125" style="8" customWidth="1"/>
    <col min="6416" max="6416" width="10.140625" style="8" customWidth="1"/>
    <col min="6417" max="6418" width="9.140625" style="8" customWidth="1"/>
    <col min="6419" max="6419" width="8.5703125" style="8" customWidth="1"/>
    <col min="6420" max="6420" width="9.140625" style="8" customWidth="1"/>
    <col min="6421" max="6421" width="7.85546875" style="8" customWidth="1"/>
    <col min="6422" max="6422" width="10.42578125" style="8" customWidth="1"/>
    <col min="6423" max="6423" width="8.85546875" style="8" customWidth="1"/>
    <col min="6424" max="6424" width="10.7109375" style="8" customWidth="1"/>
    <col min="6425" max="6428" width="9.140625" style="8" customWidth="1"/>
    <col min="6429" max="6429" width="0" style="8" hidden="1" customWidth="1"/>
    <col min="6430" max="6430" width="11" style="8" customWidth="1"/>
    <col min="6431" max="6440" width="9.140625" style="8" customWidth="1"/>
    <col min="6441" max="6441" width="10.28515625" style="8" customWidth="1"/>
    <col min="6442" max="6442" width="9" style="8" customWidth="1"/>
    <col min="6443" max="6443" width="9.5703125" style="8" customWidth="1"/>
    <col min="6444" max="6444" width="9.85546875" style="8" customWidth="1"/>
    <col min="6445" max="6445" width="9.5703125" style="8" customWidth="1"/>
    <col min="6446" max="6446" width="8.140625" style="8" customWidth="1"/>
    <col min="6447" max="6447" width="8.42578125" style="8" customWidth="1"/>
    <col min="6448" max="6449" width="9.7109375" style="8" customWidth="1"/>
    <col min="6450" max="6450" width="11" style="8" customWidth="1"/>
    <col min="6451" max="6664" width="9.140625" style="8"/>
    <col min="6665" max="6665" width="5.7109375" style="8" customWidth="1"/>
    <col min="6666" max="6666" width="50.7109375" style="8" customWidth="1"/>
    <col min="6667" max="6667" width="7.28515625" style="8" customWidth="1"/>
    <col min="6668" max="6668" width="7.7109375" style="8" customWidth="1"/>
    <col min="6669" max="6670" width="10.5703125" style="8" customWidth="1"/>
    <col min="6671" max="6671" width="10.42578125" style="8" customWidth="1"/>
    <col min="6672" max="6672" width="10.140625" style="8" customWidth="1"/>
    <col min="6673" max="6674" width="9.140625" style="8" customWidth="1"/>
    <col min="6675" max="6675" width="8.5703125" style="8" customWidth="1"/>
    <col min="6676" max="6676" width="9.140625" style="8" customWidth="1"/>
    <col min="6677" max="6677" width="7.85546875" style="8" customWidth="1"/>
    <col min="6678" max="6678" width="10.42578125" style="8" customWidth="1"/>
    <col min="6679" max="6679" width="8.85546875" style="8" customWidth="1"/>
    <col min="6680" max="6680" width="10.7109375" style="8" customWidth="1"/>
    <col min="6681" max="6684" width="9.140625" style="8" customWidth="1"/>
    <col min="6685" max="6685" width="0" style="8" hidden="1" customWidth="1"/>
    <col min="6686" max="6686" width="11" style="8" customWidth="1"/>
    <col min="6687" max="6696" width="9.140625" style="8" customWidth="1"/>
    <col min="6697" max="6697" width="10.28515625" style="8" customWidth="1"/>
    <col min="6698" max="6698" width="9" style="8" customWidth="1"/>
    <col min="6699" max="6699" width="9.5703125" style="8" customWidth="1"/>
    <col min="6700" max="6700" width="9.85546875" style="8" customWidth="1"/>
    <col min="6701" max="6701" width="9.5703125" style="8" customWidth="1"/>
    <col min="6702" max="6702" width="8.140625" style="8" customWidth="1"/>
    <col min="6703" max="6703" width="8.42578125" style="8" customWidth="1"/>
    <col min="6704" max="6705" width="9.7109375" style="8" customWidth="1"/>
    <col min="6706" max="6706" width="11" style="8" customWidth="1"/>
    <col min="6707" max="6920" width="9.140625" style="8"/>
    <col min="6921" max="6921" width="5.7109375" style="8" customWidth="1"/>
    <col min="6922" max="6922" width="50.7109375" style="8" customWidth="1"/>
    <col min="6923" max="6923" width="7.28515625" style="8" customWidth="1"/>
    <col min="6924" max="6924" width="7.7109375" style="8" customWidth="1"/>
    <col min="6925" max="6926" width="10.5703125" style="8" customWidth="1"/>
    <col min="6927" max="6927" width="10.42578125" style="8" customWidth="1"/>
    <col min="6928" max="6928" width="10.140625" style="8" customWidth="1"/>
    <col min="6929" max="6930" width="9.140625" style="8" customWidth="1"/>
    <col min="6931" max="6931" width="8.5703125" style="8" customWidth="1"/>
    <col min="6932" max="6932" width="9.140625" style="8" customWidth="1"/>
    <col min="6933" max="6933" width="7.85546875" style="8" customWidth="1"/>
    <col min="6934" max="6934" width="10.42578125" style="8" customWidth="1"/>
    <col min="6935" max="6935" width="8.85546875" style="8" customWidth="1"/>
    <col min="6936" max="6936" width="10.7109375" style="8" customWidth="1"/>
    <col min="6937" max="6940" width="9.140625" style="8" customWidth="1"/>
    <col min="6941" max="6941" width="0" style="8" hidden="1" customWidth="1"/>
    <col min="6942" max="6942" width="11" style="8" customWidth="1"/>
    <col min="6943" max="6952" width="9.140625" style="8" customWidth="1"/>
    <col min="6953" max="6953" width="10.28515625" style="8" customWidth="1"/>
    <col min="6954" max="6954" width="9" style="8" customWidth="1"/>
    <col min="6955" max="6955" width="9.5703125" style="8" customWidth="1"/>
    <col min="6956" max="6956" width="9.85546875" style="8" customWidth="1"/>
    <col min="6957" max="6957" width="9.5703125" style="8" customWidth="1"/>
    <col min="6958" max="6958" width="8.140625" style="8" customWidth="1"/>
    <col min="6959" max="6959" width="8.42578125" style="8" customWidth="1"/>
    <col min="6960" max="6961" width="9.7109375" style="8" customWidth="1"/>
    <col min="6962" max="6962" width="11" style="8" customWidth="1"/>
    <col min="6963" max="7176" width="9.140625" style="8"/>
    <col min="7177" max="7177" width="5.7109375" style="8" customWidth="1"/>
    <col min="7178" max="7178" width="50.7109375" style="8" customWidth="1"/>
    <col min="7179" max="7179" width="7.28515625" style="8" customWidth="1"/>
    <col min="7180" max="7180" width="7.7109375" style="8" customWidth="1"/>
    <col min="7181" max="7182" width="10.5703125" style="8" customWidth="1"/>
    <col min="7183" max="7183" width="10.42578125" style="8" customWidth="1"/>
    <col min="7184" max="7184" width="10.140625" style="8" customWidth="1"/>
    <col min="7185" max="7186" width="9.140625" style="8" customWidth="1"/>
    <col min="7187" max="7187" width="8.5703125" style="8" customWidth="1"/>
    <col min="7188" max="7188" width="9.140625" style="8" customWidth="1"/>
    <col min="7189" max="7189" width="7.85546875" style="8" customWidth="1"/>
    <col min="7190" max="7190" width="10.42578125" style="8" customWidth="1"/>
    <col min="7191" max="7191" width="8.85546875" style="8" customWidth="1"/>
    <col min="7192" max="7192" width="10.7109375" style="8" customWidth="1"/>
    <col min="7193" max="7196" width="9.140625" style="8" customWidth="1"/>
    <col min="7197" max="7197" width="0" style="8" hidden="1" customWidth="1"/>
    <col min="7198" max="7198" width="11" style="8" customWidth="1"/>
    <col min="7199" max="7208" width="9.140625" style="8" customWidth="1"/>
    <col min="7209" max="7209" width="10.28515625" style="8" customWidth="1"/>
    <col min="7210" max="7210" width="9" style="8" customWidth="1"/>
    <col min="7211" max="7211" width="9.5703125" style="8" customWidth="1"/>
    <col min="7212" max="7212" width="9.85546875" style="8" customWidth="1"/>
    <col min="7213" max="7213" width="9.5703125" style="8" customWidth="1"/>
    <col min="7214" max="7214" width="8.140625" style="8" customWidth="1"/>
    <col min="7215" max="7215" width="8.42578125" style="8" customWidth="1"/>
    <col min="7216" max="7217" width="9.7109375" style="8" customWidth="1"/>
    <col min="7218" max="7218" width="11" style="8" customWidth="1"/>
    <col min="7219" max="7432" width="9.140625" style="8"/>
    <col min="7433" max="7433" width="5.7109375" style="8" customWidth="1"/>
    <col min="7434" max="7434" width="50.7109375" style="8" customWidth="1"/>
    <col min="7435" max="7435" width="7.28515625" style="8" customWidth="1"/>
    <col min="7436" max="7436" width="7.7109375" style="8" customWidth="1"/>
    <col min="7437" max="7438" width="10.5703125" style="8" customWidth="1"/>
    <col min="7439" max="7439" width="10.42578125" style="8" customWidth="1"/>
    <col min="7440" max="7440" width="10.140625" style="8" customWidth="1"/>
    <col min="7441" max="7442" width="9.140625" style="8" customWidth="1"/>
    <col min="7443" max="7443" width="8.5703125" style="8" customWidth="1"/>
    <col min="7444" max="7444" width="9.140625" style="8" customWidth="1"/>
    <col min="7445" max="7445" width="7.85546875" style="8" customWidth="1"/>
    <col min="7446" max="7446" width="10.42578125" style="8" customWidth="1"/>
    <col min="7447" max="7447" width="8.85546875" style="8" customWidth="1"/>
    <col min="7448" max="7448" width="10.7109375" style="8" customWidth="1"/>
    <col min="7449" max="7452" width="9.140625" style="8" customWidth="1"/>
    <col min="7453" max="7453" width="0" style="8" hidden="1" customWidth="1"/>
    <col min="7454" max="7454" width="11" style="8" customWidth="1"/>
    <col min="7455" max="7464" width="9.140625" style="8" customWidth="1"/>
    <col min="7465" max="7465" width="10.28515625" style="8" customWidth="1"/>
    <col min="7466" max="7466" width="9" style="8" customWidth="1"/>
    <col min="7467" max="7467" width="9.5703125" style="8" customWidth="1"/>
    <col min="7468" max="7468" width="9.85546875" style="8" customWidth="1"/>
    <col min="7469" max="7469" width="9.5703125" style="8" customWidth="1"/>
    <col min="7470" max="7470" width="8.140625" style="8" customWidth="1"/>
    <col min="7471" max="7471" width="8.42578125" style="8" customWidth="1"/>
    <col min="7472" max="7473" width="9.7109375" style="8" customWidth="1"/>
    <col min="7474" max="7474" width="11" style="8" customWidth="1"/>
    <col min="7475" max="7688" width="9.140625" style="8"/>
    <col min="7689" max="7689" width="5.7109375" style="8" customWidth="1"/>
    <col min="7690" max="7690" width="50.7109375" style="8" customWidth="1"/>
    <col min="7691" max="7691" width="7.28515625" style="8" customWidth="1"/>
    <col min="7692" max="7692" width="7.7109375" style="8" customWidth="1"/>
    <col min="7693" max="7694" width="10.5703125" style="8" customWidth="1"/>
    <col min="7695" max="7695" width="10.42578125" style="8" customWidth="1"/>
    <col min="7696" max="7696" width="10.140625" style="8" customWidth="1"/>
    <col min="7697" max="7698" width="9.140625" style="8" customWidth="1"/>
    <col min="7699" max="7699" width="8.5703125" style="8" customWidth="1"/>
    <col min="7700" max="7700" width="9.140625" style="8" customWidth="1"/>
    <col min="7701" max="7701" width="7.85546875" style="8" customWidth="1"/>
    <col min="7702" max="7702" width="10.42578125" style="8" customWidth="1"/>
    <col min="7703" max="7703" width="8.85546875" style="8" customWidth="1"/>
    <col min="7704" max="7704" width="10.7109375" style="8" customWidth="1"/>
    <col min="7705" max="7708" width="9.140625" style="8" customWidth="1"/>
    <col min="7709" max="7709" width="0" style="8" hidden="1" customWidth="1"/>
    <col min="7710" max="7710" width="11" style="8" customWidth="1"/>
    <col min="7711" max="7720" width="9.140625" style="8" customWidth="1"/>
    <col min="7721" max="7721" width="10.28515625" style="8" customWidth="1"/>
    <col min="7722" max="7722" width="9" style="8" customWidth="1"/>
    <col min="7723" max="7723" width="9.5703125" style="8" customWidth="1"/>
    <col min="7724" max="7724" width="9.85546875" style="8" customWidth="1"/>
    <col min="7725" max="7725" width="9.5703125" style="8" customWidth="1"/>
    <col min="7726" max="7726" width="8.140625" style="8" customWidth="1"/>
    <col min="7727" max="7727" width="8.42578125" style="8" customWidth="1"/>
    <col min="7728" max="7729" width="9.7109375" style="8" customWidth="1"/>
    <col min="7730" max="7730" width="11" style="8" customWidth="1"/>
    <col min="7731" max="7944" width="9.140625" style="8"/>
    <col min="7945" max="7945" width="5.7109375" style="8" customWidth="1"/>
    <col min="7946" max="7946" width="50.7109375" style="8" customWidth="1"/>
    <col min="7947" max="7947" width="7.28515625" style="8" customWidth="1"/>
    <col min="7948" max="7948" width="7.7109375" style="8" customWidth="1"/>
    <col min="7949" max="7950" width="10.5703125" style="8" customWidth="1"/>
    <col min="7951" max="7951" width="10.42578125" style="8" customWidth="1"/>
    <col min="7952" max="7952" width="10.140625" style="8" customWidth="1"/>
    <col min="7953" max="7954" width="9.140625" style="8" customWidth="1"/>
    <col min="7955" max="7955" width="8.5703125" style="8" customWidth="1"/>
    <col min="7956" max="7956" width="9.140625" style="8" customWidth="1"/>
    <col min="7957" max="7957" width="7.85546875" style="8" customWidth="1"/>
    <col min="7958" max="7958" width="10.42578125" style="8" customWidth="1"/>
    <col min="7959" max="7959" width="8.85546875" style="8" customWidth="1"/>
    <col min="7960" max="7960" width="10.7109375" style="8" customWidth="1"/>
    <col min="7961" max="7964" width="9.140625" style="8" customWidth="1"/>
    <col min="7965" max="7965" width="0" style="8" hidden="1" customWidth="1"/>
    <col min="7966" max="7966" width="11" style="8" customWidth="1"/>
    <col min="7967" max="7976" width="9.140625" style="8" customWidth="1"/>
    <col min="7977" max="7977" width="10.28515625" style="8" customWidth="1"/>
    <col min="7978" max="7978" width="9" style="8" customWidth="1"/>
    <col min="7979" max="7979" width="9.5703125" style="8" customWidth="1"/>
    <col min="7980" max="7980" width="9.85546875" style="8" customWidth="1"/>
    <col min="7981" max="7981" width="9.5703125" style="8" customWidth="1"/>
    <col min="7982" max="7982" width="8.140625" style="8" customWidth="1"/>
    <col min="7983" max="7983" width="8.42578125" style="8" customWidth="1"/>
    <col min="7984" max="7985" width="9.7109375" style="8" customWidth="1"/>
    <col min="7986" max="7986" width="11" style="8" customWidth="1"/>
    <col min="7987" max="8200" width="9.140625" style="8"/>
    <col min="8201" max="8201" width="5.7109375" style="8" customWidth="1"/>
    <col min="8202" max="8202" width="50.7109375" style="8" customWidth="1"/>
    <col min="8203" max="8203" width="7.28515625" style="8" customWidth="1"/>
    <col min="8204" max="8204" width="7.7109375" style="8" customWidth="1"/>
    <col min="8205" max="8206" width="10.5703125" style="8" customWidth="1"/>
    <col min="8207" max="8207" width="10.42578125" style="8" customWidth="1"/>
    <col min="8208" max="8208" width="10.140625" style="8" customWidth="1"/>
    <col min="8209" max="8210" width="9.140625" style="8" customWidth="1"/>
    <col min="8211" max="8211" width="8.5703125" style="8" customWidth="1"/>
    <col min="8212" max="8212" width="9.140625" style="8" customWidth="1"/>
    <col min="8213" max="8213" width="7.85546875" style="8" customWidth="1"/>
    <col min="8214" max="8214" width="10.42578125" style="8" customWidth="1"/>
    <col min="8215" max="8215" width="8.85546875" style="8" customWidth="1"/>
    <col min="8216" max="8216" width="10.7109375" style="8" customWidth="1"/>
    <col min="8217" max="8220" width="9.140625" style="8" customWidth="1"/>
    <col min="8221" max="8221" width="0" style="8" hidden="1" customWidth="1"/>
    <col min="8222" max="8222" width="11" style="8" customWidth="1"/>
    <col min="8223" max="8232" width="9.140625" style="8" customWidth="1"/>
    <col min="8233" max="8233" width="10.28515625" style="8" customWidth="1"/>
    <col min="8234" max="8234" width="9" style="8" customWidth="1"/>
    <col min="8235" max="8235" width="9.5703125" style="8" customWidth="1"/>
    <col min="8236" max="8236" width="9.85546875" style="8" customWidth="1"/>
    <col min="8237" max="8237" width="9.5703125" style="8" customWidth="1"/>
    <col min="8238" max="8238" width="8.140625" style="8" customWidth="1"/>
    <col min="8239" max="8239" width="8.42578125" style="8" customWidth="1"/>
    <col min="8240" max="8241" width="9.7109375" style="8" customWidth="1"/>
    <col min="8242" max="8242" width="11" style="8" customWidth="1"/>
    <col min="8243" max="8456" width="9.140625" style="8"/>
    <col min="8457" max="8457" width="5.7109375" style="8" customWidth="1"/>
    <col min="8458" max="8458" width="50.7109375" style="8" customWidth="1"/>
    <col min="8459" max="8459" width="7.28515625" style="8" customWidth="1"/>
    <col min="8460" max="8460" width="7.7109375" style="8" customWidth="1"/>
    <col min="8461" max="8462" width="10.5703125" style="8" customWidth="1"/>
    <col min="8463" max="8463" width="10.42578125" style="8" customWidth="1"/>
    <col min="8464" max="8464" width="10.140625" style="8" customWidth="1"/>
    <col min="8465" max="8466" width="9.140625" style="8" customWidth="1"/>
    <col min="8467" max="8467" width="8.5703125" style="8" customWidth="1"/>
    <col min="8468" max="8468" width="9.140625" style="8" customWidth="1"/>
    <col min="8469" max="8469" width="7.85546875" style="8" customWidth="1"/>
    <col min="8470" max="8470" width="10.42578125" style="8" customWidth="1"/>
    <col min="8471" max="8471" width="8.85546875" style="8" customWidth="1"/>
    <col min="8472" max="8472" width="10.7109375" style="8" customWidth="1"/>
    <col min="8473" max="8476" width="9.140625" style="8" customWidth="1"/>
    <col min="8477" max="8477" width="0" style="8" hidden="1" customWidth="1"/>
    <col min="8478" max="8478" width="11" style="8" customWidth="1"/>
    <col min="8479" max="8488" width="9.140625" style="8" customWidth="1"/>
    <col min="8489" max="8489" width="10.28515625" style="8" customWidth="1"/>
    <col min="8490" max="8490" width="9" style="8" customWidth="1"/>
    <col min="8491" max="8491" width="9.5703125" style="8" customWidth="1"/>
    <col min="8492" max="8492" width="9.85546875" style="8" customWidth="1"/>
    <col min="8493" max="8493" width="9.5703125" style="8" customWidth="1"/>
    <col min="8494" max="8494" width="8.140625" style="8" customWidth="1"/>
    <col min="8495" max="8495" width="8.42578125" style="8" customWidth="1"/>
    <col min="8496" max="8497" width="9.7109375" style="8" customWidth="1"/>
    <col min="8498" max="8498" width="11" style="8" customWidth="1"/>
    <col min="8499" max="8712" width="9.140625" style="8"/>
    <col min="8713" max="8713" width="5.7109375" style="8" customWidth="1"/>
    <col min="8714" max="8714" width="50.7109375" style="8" customWidth="1"/>
    <col min="8715" max="8715" width="7.28515625" style="8" customWidth="1"/>
    <col min="8716" max="8716" width="7.7109375" style="8" customWidth="1"/>
    <col min="8717" max="8718" width="10.5703125" style="8" customWidth="1"/>
    <col min="8719" max="8719" width="10.42578125" style="8" customWidth="1"/>
    <col min="8720" max="8720" width="10.140625" style="8" customWidth="1"/>
    <col min="8721" max="8722" width="9.140625" style="8" customWidth="1"/>
    <col min="8723" max="8723" width="8.5703125" style="8" customWidth="1"/>
    <col min="8724" max="8724" width="9.140625" style="8" customWidth="1"/>
    <col min="8725" max="8725" width="7.85546875" style="8" customWidth="1"/>
    <col min="8726" max="8726" width="10.42578125" style="8" customWidth="1"/>
    <col min="8727" max="8727" width="8.85546875" style="8" customWidth="1"/>
    <col min="8728" max="8728" width="10.7109375" style="8" customWidth="1"/>
    <col min="8729" max="8732" width="9.140625" style="8" customWidth="1"/>
    <col min="8733" max="8733" width="0" style="8" hidden="1" customWidth="1"/>
    <col min="8734" max="8734" width="11" style="8" customWidth="1"/>
    <col min="8735" max="8744" width="9.140625" style="8" customWidth="1"/>
    <col min="8745" max="8745" width="10.28515625" style="8" customWidth="1"/>
    <col min="8746" max="8746" width="9" style="8" customWidth="1"/>
    <col min="8747" max="8747" width="9.5703125" style="8" customWidth="1"/>
    <col min="8748" max="8748" width="9.85546875" style="8" customWidth="1"/>
    <col min="8749" max="8749" width="9.5703125" style="8" customWidth="1"/>
    <col min="8750" max="8750" width="8.140625" style="8" customWidth="1"/>
    <col min="8751" max="8751" width="8.42578125" style="8" customWidth="1"/>
    <col min="8752" max="8753" width="9.7109375" style="8" customWidth="1"/>
    <col min="8754" max="8754" width="11" style="8" customWidth="1"/>
    <col min="8755" max="8968" width="9.140625" style="8"/>
    <col min="8969" max="8969" width="5.7109375" style="8" customWidth="1"/>
    <col min="8970" max="8970" width="50.7109375" style="8" customWidth="1"/>
    <col min="8971" max="8971" width="7.28515625" style="8" customWidth="1"/>
    <col min="8972" max="8972" width="7.7109375" style="8" customWidth="1"/>
    <col min="8973" max="8974" width="10.5703125" style="8" customWidth="1"/>
    <col min="8975" max="8975" width="10.42578125" style="8" customWidth="1"/>
    <col min="8976" max="8976" width="10.140625" style="8" customWidth="1"/>
    <col min="8977" max="8978" width="9.140625" style="8" customWidth="1"/>
    <col min="8979" max="8979" width="8.5703125" style="8" customWidth="1"/>
    <col min="8980" max="8980" width="9.140625" style="8" customWidth="1"/>
    <col min="8981" max="8981" width="7.85546875" style="8" customWidth="1"/>
    <col min="8982" max="8982" width="10.42578125" style="8" customWidth="1"/>
    <col min="8983" max="8983" width="8.85546875" style="8" customWidth="1"/>
    <col min="8984" max="8984" width="10.7109375" style="8" customWidth="1"/>
    <col min="8985" max="8988" width="9.140625" style="8" customWidth="1"/>
    <col min="8989" max="8989" width="0" style="8" hidden="1" customWidth="1"/>
    <col min="8990" max="8990" width="11" style="8" customWidth="1"/>
    <col min="8991" max="9000" width="9.140625" style="8" customWidth="1"/>
    <col min="9001" max="9001" width="10.28515625" style="8" customWidth="1"/>
    <col min="9002" max="9002" width="9" style="8" customWidth="1"/>
    <col min="9003" max="9003" width="9.5703125" style="8" customWidth="1"/>
    <col min="9004" max="9004" width="9.85546875" style="8" customWidth="1"/>
    <col min="9005" max="9005" width="9.5703125" style="8" customWidth="1"/>
    <col min="9006" max="9006" width="8.140625" style="8" customWidth="1"/>
    <col min="9007" max="9007" width="8.42578125" style="8" customWidth="1"/>
    <col min="9008" max="9009" width="9.7109375" style="8" customWidth="1"/>
    <col min="9010" max="9010" width="11" style="8" customWidth="1"/>
    <col min="9011" max="9224" width="9.140625" style="8"/>
    <col min="9225" max="9225" width="5.7109375" style="8" customWidth="1"/>
    <col min="9226" max="9226" width="50.7109375" style="8" customWidth="1"/>
    <col min="9227" max="9227" width="7.28515625" style="8" customWidth="1"/>
    <col min="9228" max="9228" width="7.7109375" style="8" customWidth="1"/>
    <col min="9229" max="9230" width="10.5703125" style="8" customWidth="1"/>
    <col min="9231" max="9231" width="10.42578125" style="8" customWidth="1"/>
    <col min="9232" max="9232" width="10.140625" style="8" customWidth="1"/>
    <col min="9233" max="9234" width="9.140625" style="8" customWidth="1"/>
    <col min="9235" max="9235" width="8.5703125" style="8" customWidth="1"/>
    <col min="9236" max="9236" width="9.140625" style="8" customWidth="1"/>
    <col min="9237" max="9237" width="7.85546875" style="8" customWidth="1"/>
    <col min="9238" max="9238" width="10.42578125" style="8" customWidth="1"/>
    <col min="9239" max="9239" width="8.85546875" style="8" customWidth="1"/>
    <col min="9240" max="9240" width="10.7109375" style="8" customWidth="1"/>
    <col min="9241" max="9244" width="9.140625" style="8" customWidth="1"/>
    <col min="9245" max="9245" width="0" style="8" hidden="1" customWidth="1"/>
    <col min="9246" max="9246" width="11" style="8" customWidth="1"/>
    <col min="9247" max="9256" width="9.140625" style="8" customWidth="1"/>
    <col min="9257" max="9257" width="10.28515625" style="8" customWidth="1"/>
    <col min="9258" max="9258" width="9" style="8" customWidth="1"/>
    <col min="9259" max="9259" width="9.5703125" style="8" customWidth="1"/>
    <col min="9260" max="9260" width="9.85546875" style="8" customWidth="1"/>
    <col min="9261" max="9261" width="9.5703125" style="8" customWidth="1"/>
    <col min="9262" max="9262" width="8.140625" style="8" customWidth="1"/>
    <col min="9263" max="9263" width="8.42578125" style="8" customWidth="1"/>
    <col min="9264" max="9265" width="9.7109375" style="8" customWidth="1"/>
    <col min="9266" max="9266" width="11" style="8" customWidth="1"/>
    <col min="9267" max="9480" width="9.140625" style="8"/>
    <col min="9481" max="9481" width="5.7109375" style="8" customWidth="1"/>
    <col min="9482" max="9482" width="50.7109375" style="8" customWidth="1"/>
    <col min="9483" max="9483" width="7.28515625" style="8" customWidth="1"/>
    <col min="9484" max="9484" width="7.7109375" style="8" customWidth="1"/>
    <col min="9485" max="9486" width="10.5703125" style="8" customWidth="1"/>
    <col min="9487" max="9487" width="10.42578125" style="8" customWidth="1"/>
    <col min="9488" max="9488" width="10.140625" style="8" customWidth="1"/>
    <col min="9489" max="9490" width="9.140625" style="8" customWidth="1"/>
    <col min="9491" max="9491" width="8.5703125" style="8" customWidth="1"/>
    <col min="9492" max="9492" width="9.140625" style="8" customWidth="1"/>
    <col min="9493" max="9493" width="7.85546875" style="8" customWidth="1"/>
    <col min="9494" max="9494" width="10.42578125" style="8" customWidth="1"/>
    <col min="9495" max="9495" width="8.85546875" style="8" customWidth="1"/>
    <col min="9496" max="9496" width="10.7109375" style="8" customWidth="1"/>
    <col min="9497" max="9500" width="9.140625" style="8" customWidth="1"/>
    <col min="9501" max="9501" width="0" style="8" hidden="1" customWidth="1"/>
    <col min="9502" max="9502" width="11" style="8" customWidth="1"/>
    <col min="9503" max="9512" width="9.140625" style="8" customWidth="1"/>
    <col min="9513" max="9513" width="10.28515625" style="8" customWidth="1"/>
    <col min="9514" max="9514" width="9" style="8" customWidth="1"/>
    <col min="9515" max="9515" width="9.5703125" style="8" customWidth="1"/>
    <col min="9516" max="9516" width="9.85546875" style="8" customWidth="1"/>
    <col min="9517" max="9517" width="9.5703125" style="8" customWidth="1"/>
    <col min="9518" max="9518" width="8.140625" style="8" customWidth="1"/>
    <col min="9519" max="9519" width="8.42578125" style="8" customWidth="1"/>
    <col min="9520" max="9521" width="9.7109375" style="8" customWidth="1"/>
    <col min="9522" max="9522" width="11" style="8" customWidth="1"/>
    <col min="9523" max="9736" width="9.140625" style="8"/>
    <col min="9737" max="9737" width="5.7109375" style="8" customWidth="1"/>
    <col min="9738" max="9738" width="50.7109375" style="8" customWidth="1"/>
    <col min="9739" max="9739" width="7.28515625" style="8" customWidth="1"/>
    <col min="9740" max="9740" width="7.7109375" style="8" customWidth="1"/>
    <col min="9741" max="9742" width="10.5703125" style="8" customWidth="1"/>
    <col min="9743" max="9743" width="10.42578125" style="8" customWidth="1"/>
    <col min="9744" max="9744" width="10.140625" style="8" customWidth="1"/>
    <col min="9745" max="9746" width="9.140625" style="8" customWidth="1"/>
    <col min="9747" max="9747" width="8.5703125" style="8" customWidth="1"/>
    <col min="9748" max="9748" width="9.140625" style="8" customWidth="1"/>
    <col min="9749" max="9749" width="7.85546875" style="8" customWidth="1"/>
    <col min="9750" max="9750" width="10.42578125" style="8" customWidth="1"/>
    <col min="9751" max="9751" width="8.85546875" style="8" customWidth="1"/>
    <col min="9752" max="9752" width="10.7109375" style="8" customWidth="1"/>
    <col min="9753" max="9756" width="9.140625" style="8" customWidth="1"/>
    <col min="9757" max="9757" width="0" style="8" hidden="1" customWidth="1"/>
    <col min="9758" max="9758" width="11" style="8" customWidth="1"/>
    <col min="9759" max="9768" width="9.140625" style="8" customWidth="1"/>
    <col min="9769" max="9769" width="10.28515625" style="8" customWidth="1"/>
    <col min="9770" max="9770" width="9" style="8" customWidth="1"/>
    <col min="9771" max="9771" width="9.5703125" style="8" customWidth="1"/>
    <col min="9772" max="9772" width="9.85546875" style="8" customWidth="1"/>
    <col min="9773" max="9773" width="9.5703125" style="8" customWidth="1"/>
    <col min="9774" max="9774" width="8.140625" style="8" customWidth="1"/>
    <col min="9775" max="9775" width="8.42578125" style="8" customWidth="1"/>
    <col min="9776" max="9777" width="9.7109375" style="8" customWidth="1"/>
    <col min="9778" max="9778" width="11" style="8" customWidth="1"/>
    <col min="9779" max="9992" width="9.140625" style="8"/>
    <col min="9993" max="9993" width="5.7109375" style="8" customWidth="1"/>
    <col min="9994" max="9994" width="50.7109375" style="8" customWidth="1"/>
    <col min="9995" max="9995" width="7.28515625" style="8" customWidth="1"/>
    <col min="9996" max="9996" width="7.7109375" style="8" customWidth="1"/>
    <col min="9997" max="9998" width="10.5703125" style="8" customWidth="1"/>
    <col min="9999" max="9999" width="10.42578125" style="8" customWidth="1"/>
    <col min="10000" max="10000" width="10.140625" style="8" customWidth="1"/>
    <col min="10001" max="10002" width="9.140625" style="8" customWidth="1"/>
    <col min="10003" max="10003" width="8.5703125" style="8" customWidth="1"/>
    <col min="10004" max="10004" width="9.140625" style="8" customWidth="1"/>
    <col min="10005" max="10005" width="7.85546875" style="8" customWidth="1"/>
    <col min="10006" max="10006" width="10.42578125" style="8" customWidth="1"/>
    <col min="10007" max="10007" width="8.85546875" style="8" customWidth="1"/>
    <col min="10008" max="10008" width="10.7109375" style="8" customWidth="1"/>
    <col min="10009" max="10012" width="9.140625" style="8" customWidth="1"/>
    <col min="10013" max="10013" width="0" style="8" hidden="1" customWidth="1"/>
    <col min="10014" max="10014" width="11" style="8" customWidth="1"/>
    <col min="10015" max="10024" width="9.140625" style="8" customWidth="1"/>
    <col min="10025" max="10025" width="10.28515625" style="8" customWidth="1"/>
    <col min="10026" max="10026" width="9" style="8" customWidth="1"/>
    <col min="10027" max="10027" width="9.5703125" style="8" customWidth="1"/>
    <col min="10028" max="10028" width="9.85546875" style="8" customWidth="1"/>
    <col min="10029" max="10029" width="9.5703125" style="8" customWidth="1"/>
    <col min="10030" max="10030" width="8.140625" style="8" customWidth="1"/>
    <col min="10031" max="10031" width="8.42578125" style="8" customWidth="1"/>
    <col min="10032" max="10033" width="9.7109375" style="8" customWidth="1"/>
    <col min="10034" max="10034" width="11" style="8" customWidth="1"/>
    <col min="10035" max="10248" width="9.140625" style="8"/>
    <col min="10249" max="10249" width="5.7109375" style="8" customWidth="1"/>
    <col min="10250" max="10250" width="50.7109375" style="8" customWidth="1"/>
    <col min="10251" max="10251" width="7.28515625" style="8" customWidth="1"/>
    <col min="10252" max="10252" width="7.7109375" style="8" customWidth="1"/>
    <col min="10253" max="10254" width="10.5703125" style="8" customWidth="1"/>
    <col min="10255" max="10255" width="10.42578125" style="8" customWidth="1"/>
    <col min="10256" max="10256" width="10.140625" style="8" customWidth="1"/>
    <col min="10257" max="10258" width="9.140625" style="8" customWidth="1"/>
    <col min="10259" max="10259" width="8.5703125" style="8" customWidth="1"/>
    <col min="10260" max="10260" width="9.140625" style="8" customWidth="1"/>
    <col min="10261" max="10261" width="7.85546875" style="8" customWidth="1"/>
    <col min="10262" max="10262" width="10.42578125" style="8" customWidth="1"/>
    <col min="10263" max="10263" width="8.85546875" style="8" customWidth="1"/>
    <col min="10264" max="10264" width="10.7109375" style="8" customWidth="1"/>
    <col min="10265" max="10268" width="9.140625" style="8" customWidth="1"/>
    <col min="10269" max="10269" width="0" style="8" hidden="1" customWidth="1"/>
    <col min="10270" max="10270" width="11" style="8" customWidth="1"/>
    <col min="10271" max="10280" width="9.140625" style="8" customWidth="1"/>
    <col min="10281" max="10281" width="10.28515625" style="8" customWidth="1"/>
    <col min="10282" max="10282" width="9" style="8" customWidth="1"/>
    <col min="10283" max="10283" width="9.5703125" style="8" customWidth="1"/>
    <col min="10284" max="10284" width="9.85546875" style="8" customWidth="1"/>
    <col min="10285" max="10285" width="9.5703125" style="8" customWidth="1"/>
    <col min="10286" max="10286" width="8.140625" style="8" customWidth="1"/>
    <col min="10287" max="10287" width="8.42578125" style="8" customWidth="1"/>
    <col min="10288" max="10289" width="9.7109375" style="8" customWidth="1"/>
    <col min="10290" max="10290" width="11" style="8" customWidth="1"/>
    <col min="10291" max="10504" width="9.140625" style="8"/>
    <col min="10505" max="10505" width="5.7109375" style="8" customWidth="1"/>
    <col min="10506" max="10506" width="50.7109375" style="8" customWidth="1"/>
    <col min="10507" max="10507" width="7.28515625" style="8" customWidth="1"/>
    <col min="10508" max="10508" width="7.7109375" style="8" customWidth="1"/>
    <col min="10509" max="10510" width="10.5703125" style="8" customWidth="1"/>
    <col min="10511" max="10511" width="10.42578125" style="8" customWidth="1"/>
    <col min="10512" max="10512" width="10.140625" style="8" customWidth="1"/>
    <col min="10513" max="10514" width="9.140625" style="8" customWidth="1"/>
    <col min="10515" max="10515" width="8.5703125" style="8" customWidth="1"/>
    <col min="10516" max="10516" width="9.140625" style="8" customWidth="1"/>
    <col min="10517" max="10517" width="7.85546875" style="8" customWidth="1"/>
    <col min="10518" max="10518" width="10.42578125" style="8" customWidth="1"/>
    <col min="10519" max="10519" width="8.85546875" style="8" customWidth="1"/>
    <col min="10520" max="10520" width="10.7109375" style="8" customWidth="1"/>
    <col min="10521" max="10524" width="9.140625" style="8" customWidth="1"/>
    <col min="10525" max="10525" width="0" style="8" hidden="1" customWidth="1"/>
    <col min="10526" max="10526" width="11" style="8" customWidth="1"/>
    <col min="10527" max="10536" width="9.140625" style="8" customWidth="1"/>
    <col min="10537" max="10537" width="10.28515625" style="8" customWidth="1"/>
    <col min="10538" max="10538" width="9" style="8" customWidth="1"/>
    <col min="10539" max="10539" width="9.5703125" style="8" customWidth="1"/>
    <col min="10540" max="10540" width="9.85546875" style="8" customWidth="1"/>
    <col min="10541" max="10541" width="9.5703125" style="8" customWidth="1"/>
    <col min="10542" max="10542" width="8.140625" style="8" customWidth="1"/>
    <col min="10543" max="10543" width="8.42578125" style="8" customWidth="1"/>
    <col min="10544" max="10545" width="9.7109375" style="8" customWidth="1"/>
    <col min="10546" max="10546" width="11" style="8" customWidth="1"/>
    <col min="10547" max="10760" width="9.140625" style="8"/>
    <col min="10761" max="10761" width="5.7109375" style="8" customWidth="1"/>
    <col min="10762" max="10762" width="50.7109375" style="8" customWidth="1"/>
    <col min="10763" max="10763" width="7.28515625" style="8" customWidth="1"/>
    <col min="10764" max="10764" width="7.7109375" style="8" customWidth="1"/>
    <col min="10765" max="10766" width="10.5703125" style="8" customWidth="1"/>
    <col min="10767" max="10767" width="10.42578125" style="8" customWidth="1"/>
    <col min="10768" max="10768" width="10.140625" style="8" customWidth="1"/>
    <col min="10769" max="10770" width="9.140625" style="8" customWidth="1"/>
    <col min="10771" max="10771" width="8.5703125" style="8" customWidth="1"/>
    <col min="10772" max="10772" width="9.140625" style="8" customWidth="1"/>
    <col min="10773" max="10773" width="7.85546875" style="8" customWidth="1"/>
    <col min="10774" max="10774" width="10.42578125" style="8" customWidth="1"/>
    <col min="10775" max="10775" width="8.85546875" style="8" customWidth="1"/>
    <col min="10776" max="10776" width="10.7109375" style="8" customWidth="1"/>
    <col min="10777" max="10780" width="9.140625" style="8" customWidth="1"/>
    <col min="10781" max="10781" width="0" style="8" hidden="1" customWidth="1"/>
    <col min="10782" max="10782" width="11" style="8" customWidth="1"/>
    <col min="10783" max="10792" width="9.140625" style="8" customWidth="1"/>
    <col min="10793" max="10793" width="10.28515625" style="8" customWidth="1"/>
    <col min="10794" max="10794" width="9" style="8" customWidth="1"/>
    <col min="10795" max="10795" width="9.5703125" style="8" customWidth="1"/>
    <col min="10796" max="10796" width="9.85546875" style="8" customWidth="1"/>
    <col min="10797" max="10797" width="9.5703125" style="8" customWidth="1"/>
    <col min="10798" max="10798" width="8.140625" style="8" customWidth="1"/>
    <col min="10799" max="10799" width="8.42578125" style="8" customWidth="1"/>
    <col min="10800" max="10801" width="9.7109375" style="8" customWidth="1"/>
    <col min="10802" max="10802" width="11" style="8" customWidth="1"/>
    <col min="10803" max="11016" width="9.140625" style="8"/>
    <col min="11017" max="11017" width="5.7109375" style="8" customWidth="1"/>
    <col min="11018" max="11018" width="50.7109375" style="8" customWidth="1"/>
    <col min="11019" max="11019" width="7.28515625" style="8" customWidth="1"/>
    <col min="11020" max="11020" width="7.7109375" style="8" customWidth="1"/>
    <col min="11021" max="11022" width="10.5703125" style="8" customWidth="1"/>
    <col min="11023" max="11023" width="10.42578125" style="8" customWidth="1"/>
    <col min="11024" max="11024" width="10.140625" style="8" customWidth="1"/>
    <col min="11025" max="11026" width="9.140625" style="8" customWidth="1"/>
    <col min="11027" max="11027" width="8.5703125" style="8" customWidth="1"/>
    <col min="11028" max="11028" width="9.140625" style="8" customWidth="1"/>
    <col min="11029" max="11029" width="7.85546875" style="8" customWidth="1"/>
    <col min="11030" max="11030" width="10.42578125" style="8" customWidth="1"/>
    <col min="11031" max="11031" width="8.85546875" style="8" customWidth="1"/>
    <col min="11032" max="11032" width="10.7109375" style="8" customWidth="1"/>
    <col min="11033" max="11036" width="9.140625" style="8" customWidth="1"/>
    <col min="11037" max="11037" width="0" style="8" hidden="1" customWidth="1"/>
    <col min="11038" max="11038" width="11" style="8" customWidth="1"/>
    <col min="11039" max="11048" width="9.140625" style="8" customWidth="1"/>
    <col min="11049" max="11049" width="10.28515625" style="8" customWidth="1"/>
    <col min="11050" max="11050" width="9" style="8" customWidth="1"/>
    <col min="11051" max="11051" width="9.5703125" style="8" customWidth="1"/>
    <col min="11052" max="11052" width="9.85546875" style="8" customWidth="1"/>
    <col min="11053" max="11053" width="9.5703125" style="8" customWidth="1"/>
    <col min="11054" max="11054" width="8.140625" style="8" customWidth="1"/>
    <col min="11055" max="11055" width="8.42578125" style="8" customWidth="1"/>
    <col min="11056" max="11057" width="9.7109375" style="8" customWidth="1"/>
    <col min="11058" max="11058" width="11" style="8" customWidth="1"/>
    <col min="11059" max="11272" width="9.140625" style="8"/>
    <col min="11273" max="11273" width="5.7109375" style="8" customWidth="1"/>
    <col min="11274" max="11274" width="50.7109375" style="8" customWidth="1"/>
    <col min="11275" max="11275" width="7.28515625" style="8" customWidth="1"/>
    <col min="11276" max="11276" width="7.7109375" style="8" customWidth="1"/>
    <col min="11277" max="11278" width="10.5703125" style="8" customWidth="1"/>
    <col min="11279" max="11279" width="10.42578125" style="8" customWidth="1"/>
    <col min="11280" max="11280" width="10.140625" style="8" customWidth="1"/>
    <col min="11281" max="11282" width="9.140625" style="8" customWidth="1"/>
    <col min="11283" max="11283" width="8.5703125" style="8" customWidth="1"/>
    <col min="11284" max="11284" width="9.140625" style="8" customWidth="1"/>
    <col min="11285" max="11285" width="7.85546875" style="8" customWidth="1"/>
    <col min="11286" max="11286" width="10.42578125" style="8" customWidth="1"/>
    <col min="11287" max="11287" width="8.85546875" style="8" customWidth="1"/>
    <col min="11288" max="11288" width="10.7109375" style="8" customWidth="1"/>
    <col min="11289" max="11292" width="9.140625" style="8" customWidth="1"/>
    <col min="11293" max="11293" width="0" style="8" hidden="1" customWidth="1"/>
    <col min="11294" max="11294" width="11" style="8" customWidth="1"/>
    <col min="11295" max="11304" width="9.140625" style="8" customWidth="1"/>
    <col min="11305" max="11305" width="10.28515625" style="8" customWidth="1"/>
    <col min="11306" max="11306" width="9" style="8" customWidth="1"/>
    <col min="11307" max="11307" width="9.5703125" style="8" customWidth="1"/>
    <col min="11308" max="11308" width="9.85546875" style="8" customWidth="1"/>
    <col min="11309" max="11309" width="9.5703125" style="8" customWidth="1"/>
    <col min="11310" max="11310" width="8.140625" style="8" customWidth="1"/>
    <col min="11311" max="11311" width="8.42578125" style="8" customWidth="1"/>
    <col min="11312" max="11313" width="9.7109375" style="8" customWidth="1"/>
    <col min="11314" max="11314" width="11" style="8" customWidth="1"/>
    <col min="11315" max="11528" width="9.140625" style="8"/>
    <col min="11529" max="11529" width="5.7109375" style="8" customWidth="1"/>
    <col min="11530" max="11530" width="50.7109375" style="8" customWidth="1"/>
    <col min="11531" max="11531" width="7.28515625" style="8" customWidth="1"/>
    <col min="11532" max="11532" width="7.7109375" style="8" customWidth="1"/>
    <col min="11533" max="11534" width="10.5703125" style="8" customWidth="1"/>
    <col min="11535" max="11535" width="10.42578125" style="8" customWidth="1"/>
    <col min="11536" max="11536" width="10.140625" style="8" customWidth="1"/>
    <col min="11537" max="11538" width="9.140625" style="8" customWidth="1"/>
    <col min="11539" max="11539" width="8.5703125" style="8" customWidth="1"/>
    <col min="11540" max="11540" width="9.140625" style="8" customWidth="1"/>
    <col min="11541" max="11541" width="7.85546875" style="8" customWidth="1"/>
    <col min="11542" max="11542" width="10.42578125" style="8" customWidth="1"/>
    <col min="11543" max="11543" width="8.85546875" style="8" customWidth="1"/>
    <col min="11544" max="11544" width="10.7109375" style="8" customWidth="1"/>
    <col min="11545" max="11548" width="9.140625" style="8" customWidth="1"/>
    <col min="11549" max="11549" width="0" style="8" hidden="1" customWidth="1"/>
    <col min="11550" max="11550" width="11" style="8" customWidth="1"/>
    <col min="11551" max="11560" width="9.140625" style="8" customWidth="1"/>
    <col min="11561" max="11561" width="10.28515625" style="8" customWidth="1"/>
    <col min="11562" max="11562" width="9" style="8" customWidth="1"/>
    <col min="11563" max="11563" width="9.5703125" style="8" customWidth="1"/>
    <col min="11564" max="11564" width="9.85546875" style="8" customWidth="1"/>
    <col min="11565" max="11565" width="9.5703125" style="8" customWidth="1"/>
    <col min="11566" max="11566" width="8.140625" style="8" customWidth="1"/>
    <col min="11567" max="11567" width="8.42578125" style="8" customWidth="1"/>
    <col min="11568" max="11569" width="9.7109375" style="8" customWidth="1"/>
    <col min="11570" max="11570" width="11" style="8" customWidth="1"/>
    <col min="11571" max="11784" width="9.140625" style="8"/>
    <col min="11785" max="11785" width="5.7109375" style="8" customWidth="1"/>
    <col min="11786" max="11786" width="50.7109375" style="8" customWidth="1"/>
    <col min="11787" max="11787" width="7.28515625" style="8" customWidth="1"/>
    <col min="11788" max="11788" width="7.7109375" style="8" customWidth="1"/>
    <col min="11789" max="11790" width="10.5703125" style="8" customWidth="1"/>
    <col min="11791" max="11791" width="10.42578125" style="8" customWidth="1"/>
    <col min="11792" max="11792" width="10.140625" style="8" customWidth="1"/>
    <col min="11793" max="11794" width="9.140625" style="8" customWidth="1"/>
    <col min="11795" max="11795" width="8.5703125" style="8" customWidth="1"/>
    <col min="11796" max="11796" width="9.140625" style="8" customWidth="1"/>
    <col min="11797" max="11797" width="7.85546875" style="8" customWidth="1"/>
    <col min="11798" max="11798" width="10.42578125" style="8" customWidth="1"/>
    <col min="11799" max="11799" width="8.85546875" style="8" customWidth="1"/>
    <col min="11800" max="11800" width="10.7109375" style="8" customWidth="1"/>
    <col min="11801" max="11804" width="9.140625" style="8" customWidth="1"/>
    <col min="11805" max="11805" width="0" style="8" hidden="1" customWidth="1"/>
    <col min="11806" max="11806" width="11" style="8" customWidth="1"/>
    <col min="11807" max="11816" width="9.140625" style="8" customWidth="1"/>
    <col min="11817" max="11817" width="10.28515625" style="8" customWidth="1"/>
    <col min="11818" max="11818" width="9" style="8" customWidth="1"/>
    <col min="11819" max="11819" width="9.5703125" style="8" customWidth="1"/>
    <col min="11820" max="11820" width="9.85546875" style="8" customWidth="1"/>
    <col min="11821" max="11821" width="9.5703125" style="8" customWidth="1"/>
    <col min="11822" max="11822" width="8.140625" style="8" customWidth="1"/>
    <col min="11823" max="11823" width="8.42578125" style="8" customWidth="1"/>
    <col min="11824" max="11825" width="9.7109375" style="8" customWidth="1"/>
    <col min="11826" max="11826" width="11" style="8" customWidth="1"/>
    <col min="11827" max="12040" width="9.140625" style="8"/>
    <col min="12041" max="12041" width="5.7109375" style="8" customWidth="1"/>
    <col min="12042" max="12042" width="50.7109375" style="8" customWidth="1"/>
    <col min="12043" max="12043" width="7.28515625" style="8" customWidth="1"/>
    <col min="12044" max="12044" width="7.7109375" style="8" customWidth="1"/>
    <col min="12045" max="12046" width="10.5703125" style="8" customWidth="1"/>
    <col min="12047" max="12047" width="10.42578125" style="8" customWidth="1"/>
    <col min="12048" max="12048" width="10.140625" style="8" customWidth="1"/>
    <col min="12049" max="12050" width="9.140625" style="8" customWidth="1"/>
    <col min="12051" max="12051" width="8.5703125" style="8" customWidth="1"/>
    <col min="12052" max="12052" width="9.140625" style="8" customWidth="1"/>
    <col min="12053" max="12053" width="7.85546875" style="8" customWidth="1"/>
    <col min="12054" max="12054" width="10.42578125" style="8" customWidth="1"/>
    <col min="12055" max="12055" width="8.85546875" style="8" customWidth="1"/>
    <col min="12056" max="12056" width="10.7109375" style="8" customWidth="1"/>
    <col min="12057" max="12060" width="9.140625" style="8" customWidth="1"/>
    <col min="12061" max="12061" width="0" style="8" hidden="1" customWidth="1"/>
    <col min="12062" max="12062" width="11" style="8" customWidth="1"/>
    <col min="12063" max="12072" width="9.140625" style="8" customWidth="1"/>
    <col min="12073" max="12073" width="10.28515625" style="8" customWidth="1"/>
    <col min="12074" max="12074" width="9" style="8" customWidth="1"/>
    <col min="12075" max="12075" width="9.5703125" style="8" customWidth="1"/>
    <col min="12076" max="12076" width="9.85546875" style="8" customWidth="1"/>
    <col min="12077" max="12077" width="9.5703125" style="8" customWidth="1"/>
    <col min="12078" max="12078" width="8.140625" style="8" customWidth="1"/>
    <col min="12079" max="12079" width="8.42578125" style="8" customWidth="1"/>
    <col min="12080" max="12081" width="9.7109375" style="8" customWidth="1"/>
    <col min="12082" max="12082" width="11" style="8" customWidth="1"/>
    <col min="12083" max="12296" width="9.140625" style="8"/>
    <col min="12297" max="12297" width="5.7109375" style="8" customWidth="1"/>
    <col min="12298" max="12298" width="50.7109375" style="8" customWidth="1"/>
    <col min="12299" max="12299" width="7.28515625" style="8" customWidth="1"/>
    <col min="12300" max="12300" width="7.7109375" style="8" customWidth="1"/>
    <col min="12301" max="12302" width="10.5703125" style="8" customWidth="1"/>
    <col min="12303" max="12303" width="10.42578125" style="8" customWidth="1"/>
    <col min="12304" max="12304" width="10.140625" style="8" customWidth="1"/>
    <col min="12305" max="12306" width="9.140625" style="8" customWidth="1"/>
    <col min="12307" max="12307" width="8.5703125" style="8" customWidth="1"/>
    <col min="12308" max="12308" width="9.140625" style="8" customWidth="1"/>
    <col min="12309" max="12309" width="7.85546875" style="8" customWidth="1"/>
    <col min="12310" max="12310" width="10.42578125" style="8" customWidth="1"/>
    <col min="12311" max="12311" width="8.85546875" style="8" customWidth="1"/>
    <col min="12312" max="12312" width="10.7109375" style="8" customWidth="1"/>
    <col min="12313" max="12316" width="9.140625" style="8" customWidth="1"/>
    <col min="12317" max="12317" width="0" style="8" hidden="1" customWidth="1"/>
    <col min="12318" max="12318" width="11" style="8" customWidth="1"/>
    <col min="12319" max="12328" width="9.140625" style="8" customWidth="1"/>
    <col min="12329" max="12329" width="10.28515625" style="8" customWidth="1"/>
    <col min="12330" max="12330" width="9" style="8" customWidth="1"/>
    <col min="12331" max="12331" width="9.5703125" style="8" customWidth="1"/>
    <col min="12332" max="12332" width="9.85546875" style="8" customWidth="1"/>
    <col min="12333" max="12333" width="9.5703125" style="8" customWidth="1"/>
    <col min="12334" max="12334" width="8.140625" style="8" customWidth="1"/>
    <col min="12335" max="12335" width="8.42578125" style="8" customWidth="1"/>
    <col min="12336" max="12337" width="9.7109375" style="8" customWidth="1"/>
    <col min="12338" max="12338" width="11" style="8" customWidth="1"/>
    <col min="12339" max="12552" width="9.140625" style="8"/>
    <col min="12553" max="12553" width="5.7109375" style="8" customWidth="1"/>
    <col min="12554" max="12554" width="50.7109375" style="8" customWidth="1"/>
    <col min="12555" max="12555" width="7.28515625" style="8" customWidth="1"/>
    <col min="12556" max="12556" width="7.7109375" style="8" customWidth="1"/>
    <col min="12557" max="12558" width="10.5703125" style="8" customWidth="1"/>
    <col min="12559" max="12559" width="10.42578125" style="8" customWidth="1"/>
    <col min="12560" max="12560" width="10.140625" style="8" customWidth="1"/>
    <col min="12561" max="12562" width="9.140625" style="8" customWidth="1"/>
    <col min="12563" max="12563" width="8.5703125" style="8" customWidth="1"/>
    <col min="12564" max="12564" width="9.140625" style="8" customWidth="1"/>
    <col min="12565" max="12565" width="7.85546875" style="8" customWidth="1"/>
    <col min="12566" max="12566" width="10.42578125" style="8" customWidth="1"/>
    <col min="12567" max="12567" width="8.85546875" style="8" customWidth="1"/>
    <col min="12568" max="12568" width="10.7109375" style="8" customWidth="1"/>
    <col min="12569" max="12572" width="9.140625" style="8" customWidth="1"/>
    <col min="12573" max="12573" width="0" style="8" hidden="1" customWidth="1"/>
    <col min="12574" max="12574" width="11" style="8" customWidth="1"/>
    <col min="12575" max="12584" width="9.140625" style="8" customWidth="1"/>
    <col min="12585" max="12585" width="10.28515625" style="8" customWidth="1"/>
    <col min="12586" max="12586" width="9" style="8" customWidth="1"/>
    <col min="12587" max="12587" width="9.5703125" style="8" customWidth="1"/>
    <col min="12588" max="12588" width="9.85546875" style="8" customWidth="1"/>
    <col min="12589" max="12589" width="9.5703125" style="8" customWidth="1"/>
    <col min="12590" max="12590" width="8.140625" style="8" customWidth="1"/>
    <col min="12591" max="12591" width="8.42578125" style="8" customWidth="1"/>
    <col min="12592" max="12593" width="9.7109375" style="8" customWidth="1"/>
    <col min="12594" max="12594" width="11" style="8" customWidth="1"/>
    <col min="12595" max="12808" width="9.140625" style="8"/>
    <col min="12809" max="12809" width="5.7109375" style="8" customWidth="1"/>
    <col min="12810" max="12810" width="50.7109375" style="8" customWidth="1"/>
    <col min="12811" max="12811" width="7.28515625" style="8" customWidth="1"/>
    <col min="12812" max="12812" width="7.7109375" style="8" customWidth="1"/>
    <col min="12813" max="12814" width="10.5703125" style="8" customWidth="1"/>
    <col min="12815" max="12815" width="10.42578125" style="8" customWidth="1"/>
    <col min="12816" max="12816" width="10.140625" style="8" customWidth="1"/>
    <col min="12817" max="12818" width="9.140625" style="8" customWidth="1"/>
    <col min="12819" max="12819" width="8.5703125" style="8" customWidth="1"/>
    <col min="12820" max="12820" width="9.140625" style="8" customWidth="1"/>
    <col min="12821" max="12821" width="7.85546875" style="8" customWidth="1"/>
    <col min="12822" max="12822" width="10.42578125" style="8" customWidth="1"/>
    <col min="12823" max="12823" width="8.85546875" style="8" customWidth="1"/>
    <col min="12824" max="12824" width="10.7109375" style="8" customWidth="1"/>
    <col min="12825" max="12828" width="9.140625" style="8" customWidth="1"/>
    <col min="12829" max="12829" width="0" style="8" hidden="1" customWidth="1"/>
    <col min="12830" max="12830" width="11" style="8" customWidth="1"/>
    <col min="12831" max="12840" width="9.140625" style="8" customWidth="1"/>
    <col min="12841" max="12841" width="10.28515625" style="8" customWidth="1"/>
    <col min="12842" max="12842" width="9" style="8" customWidth="1"/>
    <col min="12843" max="12843" width="9.5703125" style="8" customWidth="1"/>
    <col min="12844" max="12844" width="9.85546875" style="8" customWidth="1"/>
    <col min="12845" max="12845" width="9.5703125" style="8" customWidth="1"/>
    <col min="12846" max="12846" width="8.140625" style="8" customWidth="1"/>
    <col min="12847" max="12847" width="8.42578125" style="8" customWidth="1"/>
    <col min="12848" max="12849" width="9.7109375" style="8" customWidth="1"/>
    <col min="12850" max="12850" width="11" style="8" customWidth="1"/>
    <col min="12851" max="13064" width="9.140625" style="8"/>
    <col min="13065" max="13065" width="5.7109375" style="8" customWidth="1"/>
    <col min="13066" max="13066" width="50.7109375" style="8" customWidth="1"/>
    <col min="13067" max="13067" width="7.28515625" style="8" customWidth="1"/>
    <col min="13068" max="13068" width="7.7109375" style="8" customWidth="1"/>
    <col min="13069" max="13070" width="10.5703125" style="8" customWidth="1"/>
    <col min="13071" max="13071" width="10.42578125" style="8" customWidth="1"/>
    <col min="13072" max="13072" width="10.140625" style="8" customWidth="1"/>
    <col min="13073" max="13074" width="9.140625" style="8" customWidth="1"/>
    <col min="13075" max="13075" width="8.5703125" style="8" customWidth="1"/>
    <col min="13076" max="13076" width="9.140625" style="8" customWidth="1"/>
    <col min="13077" max="13077" width="7.85546875" style="8" customWidth="1"/>
    <col min="13078" max="13078" width="10.42578125" style="8" customWidth="1"/>
    <col min="13079" max="13079" width="8.85546875" style="8" customWidth="1"/>
    <col min="13080" max="13080" width="10.7109375" style="8" customWidth="1"/>
    <col min="13081" max="13084" width="9.140625" style="8" customWidth="1"/>
    <col min="13085" max="13085" width="0" style="8" hidden="1" customWidth="1"/>
    <col min="13086" max="13086" width="11" style="8" customWidth="1"/>
    <col min="13087" max="13096" width="9.140625" style="8" customWidth="1"/>
    <col min="13097" max="13097" width="10.28515625" style="8" customWidth="1"/>
    <col min="13098" max="13098" width="9" style="8" customWidth="1"/>
    <col min="13099" max="13099" width="9.5703125" style="8" customWidth="1"/>
    <col min="13100" max="13100" width="9.85546875" style="8" customWidth="1"/>
    <col min="13101" max="13101" width="9.5703125" style="8" customWidth="1"/>
    <col min="13102" max="13102" width="8.140625" style="8" customWidth="1"/>
    <col min="13103" max="13103" width="8.42578125" style="8" customWidth="1"/>
    <col min="13104" max="13105" width="9.7109375" style="8" customWidth="1"/>
    <col min="13106" max="13106" width="11" style="8" customWidth="1"/>
    <col min="13107" max="13320" width="9.140625" style="8"/>
    <col min="13321" max="13321" width="5.7109375" style="8" customWidth="1"/>
    <col min="13322" max="13322" width="50.7109375" style="8" customWidth="1"/>
    <col min="13323" max="13323" width="7.28515625" style="8" customWidth="1"/>
    <col min="13324" max="13324" width="7.7109375" style="8" customWidth="1"/>
    <col min="13325" max="13326" width="10.5703125" style="8" customWidth="1"/>
    <col min="13327" max="13327" width="10.42578125" style="8" customWidth="1"/>
    <col min="13328" max="13328" width="10.140625" style="8" customWidth="1"/>
    <col min="13329" max="13330" width="9.140625" style="8" customWidth="1"/>
    <col min="13331" max="13331" width="8.5703125" style="8" customWidth="1"/>
    <col min="13332" max="13332" width="9.140625" style="8" customWidth="1"/>
    <col min="13333" max="13333" width="7.85546875" style="8" customWidth="1"/>
    <col min="13334" max="13334" width="10.42578125" style="8" customWidth="1"/>
    <col min="13335" max="13335" width="8.85546875" style="8" customWidth="1"/>
    <col min="13336" max="13336" width="10.7109375" style="8" customWidth="1"/>
    <col min="13337" max="13340" width="9.140625" style="8" customWidth="1"/>
    <col min="13341" max="13341" width="0" style="8" hidden="1" customWidth="1"/>
    <col min="13342" max="13342" width="11" style="8" customWidth="1"/>
    <col min="13343" max="13352" width="9.140625" style="8" customWidth="1"/>
    <col min="13353" max="13353" width="10.28515625" style="8" customWidth="1"/>
    <col min="13354" max="13354" width="9" style="8" customWidth="1"/>
    <col min="13355" max="13355" width="9.5703125" style="8" customWidth="1"/>
    <col min="13356" max="13356" width="9.85546875" style="8" customWidth="1"/>
    <col min="13357" max="13357" width="9.5703125" style="8" customWidth="1"/>
    <col min="13358" max="13358" width="8.140625" style="8" customWidth="1"/>
    <col min="13359" max="13359" width="8.42578125" style="8" customWidth="1"/>
    <col min="13360" max="13361" width="9.7109375" style="8" customWidth="1"/>
    <col min="13362" max="13362" width="11" style="8" customWidth="1"/>
    <col min="13363" max="13576" width="9.140625" style="8"/>
    <col min="13577" max="13577" width="5.7109375" style="8" customWidth="1"/>
    <col min="13578" max="13578" width="50.7109375" style="8" customWidth="1"/>
    <col min="13579" max="13579" width="7.28515625" style="8" customWidth="1"/>
    <col min="13580" max="13580" width="7.7109375" style="8" customWidth="1"/>
    <col min="13581" max="13582" width="10.5703125" style="8" customWidth="1"/>
    <col min="13583" max="13583" width="10.42578125" style="8" customWidth="1"/>
    <col min="13584" max="13584" width="10.140625" style="8" customWidth="1"/>
    <col min="13585" max="13586" width="9.140625" style="8" customWidth="1"/>
    <col min="13587" max="13587" width="8.5703125" style="8" customWidth="1"/>
    <col min="13588" max="13588" width="9.140625" style="8" customWidth="1"/>
    <col min="13589" max="13589" width="7.85546875" style="8" customWidth="1"/>
    <col min="13590" max="13590" width="10.42578125" style="8" customWidth="1"/>
    <col min="13591" max="13591" width="8.85546875" style="8" customWidth="1"/>
    <col min="13592" max="13592" width="10.7109375" style="8" customWidth="1"/>
    <col min="13593" max="13596" width="9.140625" style="8" customWidth="1"/>
    <col min="13597" max="13597" width="0" style="8" hidden="1" customWidth="1"/>
    <col min="13598" max="13598" width="11" style="8" customWidth="1"/>
    <col min="13599" max="13608" width="9.140625" style="8" customWidth="1"/>
    <col min="13609" max="13609" width="10.28515625" style="8" customWidth="1"/>
    <col min="13610" max="13610" width="9" style="8" customWidth="1"/>
    <col min="13611" max="13611" width="9.5703125" style="8" customWidth="1"/>
    <col min="13612" max="13612" width="9.85546875" style="8" customWidth="1"/>
    <col min="13613" max="13613" width="9.5703125" style="8" customWidth="1"/>
    <col min="13614" max="13614" width="8.140625" style="8" customWidth="1"/>
    <col min="13615" max="13615" width="8.42578125" style="8" customWidth="1"/>
    <col min="13616" max="13617" width="9.7109375" style="8" customWidth="1"/>
    <col min="13618" max="13618" width="11" style="8" customWidth="1"/>
    <col min="13619" max="13832" width="9.140625" style="8"/>
    <col min="13833" max="13833" width="5.7109375" style="8" customWidth="1"/>
    <col min="13834" max="13834" width="50.7109375" style="8" customWidth="1"/>
    <col min="13835" max="13835" width="7.28515625" style="8" customWidth="1"/>
    <col min="13836" max="13836" width="7.7109375" style="8" customWidth="1"/>
    <col min="13837" max="13838" width="10.5703125" style="8" customWidth="1"/>
    <col min="13839" max="13839" width="10.42578125" style="8" customWidth="1"/>
    <col min="13840" max="13840" width="10.140625" style="8" customWidth="1"/>
    <col min="13841" max="13842" width="9.140625" style="8" customWidth="1"/>
    <col min="13843" max="13843" width="8.5703125" style="8" customWidth="1"/>
    <col min="13844" max="13844" width="9.140625" style="8" customWidth="1"/>
    <col min="13845" max="13845" width="7.85546875" style="8" customWidth="1"/>
    <col min="13846" max="13846" width="10.42578125" style="8" customWidth="1"/>
    <col min="13847" max="13847" width="8.85546875" style="8" customWidth="1"/>
    <col min="13848" max="13848" width="10.7109375" style="8" customWidth="1"/>
    <col min="13849" max="13852" width="9.140625" style="8" customWidth="1"/>
    <col min="13853" max="13853" width="0" style="8" hidden="1" customWidth="1"/>
    <col min="13854" max="13854" width="11" style="8" customWidth="1"/>
    <col min="13855" max="13864" width="9.140625" style="8" customWidth="1"/>
    <col min="13865" max="13865" width="10.28515625" style="8" customWidth="1"/>
    <col min="13866" max="13866" width="9" style="8" customWidth="1"/>
    <col min="13867" max="13867" width="9.5703125" style="8" customWidth="1"/>
    <col min="13868" max="13868" width="9.85546875" style="8" customWidth="1"/>
    <col min="13869" max="13869" width="9.5703125" style="8" customWidth="1"/>
    <col min="13870" max="13870" width="8.140625" style="8" customWidth="1"/>
    <col min="13871" max="13871" width="8.42578125" style="8" customWidth="1"/>
    <col min="13872" max="13873" width="9.7109375" style="8" customWidth="1"/>
    <col min="13874" max="13874" width="11" style="8" customWidth="1"/>
    <col min="13875" max="14088" width="9.140625" style="8"/>
    <col min="14089" max="14089" width="5.7109375" style="8" customWidth="1"/>
    <col min="14090" max="14090" width="50.7109375" style="8" customWidth="1"/>
    <col min="14091" max="14091" width="7.28515625" style="8" customWidth="1"/>
    <col min="14092" max="14092" width="7.7109375" style="8" customWidth="1"/>
    <col min="14093" max="14094" width="10.5703125" style="8" customWidth="1"/>
    <col min="14095" max="14095" width="10.42578125" style="8" customWidth="1"/>
    <col min="14096" max="14096" width="10.140625" style="8" customWidth="1"/>
    <col min="14097" max="14098" width="9.140625" style="8" customWidth="1"/>
    <col min="14099" max="14099" width="8.5703125" style="8" customWidth="1"/>
    <col min="14100" max="14100" width="9.140625" style="8" customWidth="1"/>
    <col min="14101" max="14101" width="7.85546875" style="8" customWidth="1"/>
    <col min="14102" max="14102" width="10.42578125" style="8" customWidth="1"/>
    <col min="14103" max="14103" width="8.85546875" style="8" customWidth="1"/>
    <col min="14104" max="14104" width="10.7109375" style="8" customWidth="1"/>
    <col min="14105" max="14108" width="9.140625" style="8" customWidth="1"/>
    <col min="14109" max="14109" width="0" style="8" hidden="1" customWidth="1"/>
    <col min="14110" max="14110" width="11" style="8" customWidth="1"/>
    <col min="14111" max="14120" width="9.140625" style="8" customWidth="1"/>
    <col min="14121" max="14121" width="10.28515625" style="8" customWidth="1"/>
    <col min="14122" max="14122" width="9" style="8" customWidth="1"/>
    <col min="14123" max="14123" width="9.5703125" style="8" customWidth="1"/>
    <col min="14124" max="14124" width="9.85546875" style="8" customWidth="1"/>
    <col min="14125" max="14125" width="9.5703125" style="8" customWidth="1"/>
    <col min="14126" max="14126" width="8.140625" style="8" customWidth="1"/>
    <col min="14127" max="14127" width="8.42578125" style="8" customWidth="1"/>
    <col min="14128" max="14129" width="9.7109375" style="8" customWidth="1"/>
    <col min="14130" max="14130" width="11" style="8" customWidth="1"/>
    <col min="14131" max="14344" width="9.140625" style="8"/>
    <col min="14345" max="14345" width="5.7109375" style="8" customWidth="1"/>
    <col min="14346" max="14346" width="50.7109375" style="8" customWidth="1"/>
    <col min="14347" max="14347" width="7.28515625" style="8" customWidth="1"/>
    <col min="14348" max="14348" width="7.7109375" style="8" customWidth="1"/>
    <col min="14349" max="14350" width="10.5703125" style="8" customWidth="1"/>
    <col min="14351" max="14351" width="10.42578125" style="8" customWidth="1"/>
    <col min="14352" max="14352" width="10.140625" style="8" customWidth="1"/>
    <col min="14353" max="14354" width="9.140625" style="8" customWidth="1"/>
    <col min="14355" max="14355" width="8.5703125" style="8" customWidth="1"/>
    <col min="14356" max="14356" width="9.140625" style="8" customWidth="1"/>
    <col min="14357" max="14357" width="7.85546875" style="8" customWidth="1"/>
    <col min="14358" max="14358" width="10.42578125" style="8" customWidth="1"/>
    <col min="14359" max="14359" width="8.85546875" style="8" customWidth="1"/>
    <col min="14360" max="14360" width="10.7109375" style="8" customWidth="1"/>
    <col min="14361" max="14364" width="9.140625" style="8" customWidth="1"/>
    <col min="14365" max="14365" width="0" style="8" hidden="1" customWidth="1"/>
    <col min="14366" max="14366" width="11" style="8" customWidth="1"/>
    <col min="14367" max="14376" width="9.140625" style="8" customWidth="1"/>
    <col min="14377" max="14377" width="10.28515625" style="8" customWidth="1"/>
    <col min="14378" max="14378" width="9" style="8" customWidth="1"/>
    <col min="14379" max="14379" width="9.5703125" style="8" customWidth="1"/>
    <col min="14380" max="14380" width="9.85546875" style="8" customWidth="1"/>
    <col min="14381" max="14381" width="9.5703125" style="8" customWidth="1"/>
    <col min="14382" max="14382" width="8.140625" style="8" customWidth="1"/>
    <col min="14383" max="14383" width="8.42578125" style="8" customWidth="1"/>
    <col min="14384" max="14385" width="9.7109375" style="8" customWidth="1"/>
    <col min="14386" max="14386" width="11" style="8" customWidth="1"/>
    <col min="14387" max="14600" width="9.140625" style="8"/>
    <col min="14601" max="14601" width="5.7109375" style="8" customWidth="1"/>
    <col min="14602" max="14602" width="50.7109375" style="8" customWidth="1"/>
    <col min="14603" max="14603" width="7.28515625" style="8" customWidth="1"/>
    <col min="14604" max="14604" width="7.7109375" style="8" customWidth="1"/>
    <col min="14605" max="14606" width="10.5703125" style="8" customWidth="1"/>
    <col min="14607" max="14607" width="10.42578125" style="8" customWidth="1"/>
    <col min="14608" max="14608" width="10.140625" style="8" customWidth="1"/>
    <col min="14609" max="14610" width="9.140625" style="8" customWidth="1"/>
    <col min="14611" max="14611" width="8.5703125" style="8" customWidth="1"/>
    <col min="14612" max="14612" width="9.140625" style="8" customWidth="1"/>
    <col min="14613" max="14613" width="7.85546875" style="8" customWidth="1"/>
    <col min="14614" max="14614" width="10.42578125" style="8" customWidth="1"/>
    <col min="14615" max="14615" width="8.85546875" style="8" customWidth="1"/>
    <col min="14616" max="14616" width="10.7109375" style="8" customWidth="1"/>
    <col min="14617" max="14620" width="9.140625" style="8" customWidth="1"/>
    <col min="14621" max="14621" width="0" style="8" hidden="1" customWidth="1"/>
    <col min="14622" max="14622" width="11" style="8" customWidth="1"/>
    <col min="14623" max="14632" width="9.140625" style="8" customWidth="1"/>
    <col min="14633" max="14633" width="10.28515625" style="8" customWidth="1"/>
    <col min="14634" max="14634" width="9" style="8" customWidth="1"/>
    <col min="14635" max="14635" width="9.5703125" style="8" customWidth="1"/>
    <col min="14636" max="14636" width="9.85546875" style="8" customWidth="1"/>
    <col min="14637" max="14637" width="9.5703125" style="8" customWidth="1"/>
    <col min="14638" max="14638" width="8.140625" style="8" customWidth="1"/>
    <col min="14639" max="14639" width="8.42578125" style="8" customWidth="1"/>
    <col min="14640" max="14641" width="9.7109375" style="8" customWidth="1"/>
    <col min="14642" max="14642" width="11" style="8" customWidth="1"/>
    <col min="14643" max="14856" width="9.140625" style="8"/>
    <col min="14857" max="14857" width="5.7109375" style="8" customWidth="1"/>
    <col min="14858" max="14858" width="50.7109375" style="8" customWidth="1"/>
    <col min="14859" max="14859" width="7.28515625" style="8" customWidth="1"/>
    <col min="14860" max="14860" width="7.7109375" style="8" customWidth="1"/>
    <col min="14861" max="14862" width="10.5703125" style="8" customWidth="1"/>
    <col min="14863" max="14863" width="10.42578125" style="8" customWidth="1"/>
    <col min="14864" max="14864" width="10.140625" style="8" customWidth="1"/>
    <col min="14865" max="14866" width="9.140625" style="8" customWidth="1"/>
    <col min="14867" max="14867" width="8.5703125" style="8" customWidth="1"/>
    <col min="14868" max="14868" width="9.140625" style="8" customWidth="1"/>
    <col min="14869" max="14869" width="7.85546875" style="8" customWidth="1"/>
    <col min="14870" max="14870" width="10.42578125" style="8" customWidth="1"/>
    <col min="14871" max="14871" width="8.85546875" style="8" customWidth="1"/>
    <col min="14872" max="14872" width="10.7109375" style="8" customWidth="1"/>
    <col min="14873" max="14876" width="9.140625" style="8" customWidth="1"/>
    <col min="14877" max="14877" width="0" style="8" hidden="1" customWidth="1"/>
    <col min="14878" max="14878" width="11" style="8" customWidth="1"/>
    <col min="14879" max="14888" width="9.140625" style="8" customWidth="1"/>
    <col min="14889" max="14889" width="10.28515625" style="8" customWidth="1"/>
    <col min="14890" max="14890" width="9" style="8" customWidth="1"/>
    <col min="14891" max="14891" width="9.5703125" style="8" customWidth="1"/>
    <col min="14892" max="14892" width="9.85546875" style="8" customWidth="1"/>
    <col min="14893" max="14893" width="9.5703125" style="8" customWidth="1"/>
    <col min="14894" max="14894" width="8.140625" style="8" customWidth="1"/>
    <col min="14895" max="14895" width="8.42578125" style="8" customWidth="1"/>
    <col min="14896" max="14897" width="9.7109375" style="8" customWidth="1"/>
    <col min="14898" max="14898" width="11" style="8" customWidth="1"/>
    <col min="14899" max="15112" width="9.140625" style="8"/>
    <col min="15113" max="15113" width="5.7109375" style="8" customWidth="1"/>
    <col min="15114" max="15114" width="50.7109375" style="8" customWidth="1"/>
    <col min="15115" max="15115" width="7.28515625" style="8" customWidth="1"/>
    <col min="15116" max="15116" width="7.7109375" style="8" customWidth="1"/>
    <col min="15117" max="15118" width="10.5703125" style="8" customWidth="1"/>
    <col min="15119" max="15119" width="10.42578125" style="8" customWidth="1"/>
    <col min="15120" max="15120" width="10.140625" style="8" customWidth="1"/>
    <col min="15121" max="15122" width="9.140625" style="8" customWidth="1"/>
    <col min="15123" max="15123" width="8.5703125" style="8" customWidth="1"/>
    <col min="15124" max="15124" width="9.140625" style="8" customWidth="1"/>
    <col min="15125" max="15125" width="7.85546875" style="8" customWidth="1"/>
    <col min="15126" max="15126" width="10.42578125" style="8" customWidth="1"/>
    <col min="15127" max="15127" width="8.85546875" style="8" customWidth="1"/>
    <col min="15128" max="15128" width="10.7109375" style="8" customWidth="1"/>
    <col min="15129" max="15132" width="9.140625" style="8" customWidth="1"/>
    <col min="15133" max="15133" width="0" style="8" hidden="1" customWidth="1"/>
    <col min="15134" max="15134" width="11" style="8" customWidth="1"/>
    <col min="15135" max="15144" width="9.140625" style="8" customWidth="1"/>
    <col min="15145" max="15145" width="10.28515625" style="8" customWidth="1"/>
    <col min="15146" max="15146" width="9" style="8" customWidth="1"/>
    <col min="15147" max="15147" width="9.5703125" style="8" customWidth="1"/>
    <col min="15148" max="15148" width="9.85546875" style="8" customWidth="1"/>
    <col min="15149" max="15149" width="9.5703125" style="8" customWidth="1"/>
    <col min="15150" max="15150" width="8.140625" style="8" customWidth="1"/>
    <col min="15151" max="15151" width="8.42578125" style="8" customWidth="1"/>
    <col min="15152" max="15153" width="9.7109375" style="8" customWidth="1"/>
    <col min="15154" max="15154" width="11" style="8" customWidth="1"/>
    <col min="15155" max="15368" width="9.140625" style="8"/>
    <col min="15369" max="15369" width="5.7109375" style="8" customWidth="1"/>
    <col min="15370" max="15370" width="50.7109375" style="8" customWidth="1"/>
    <col min="15371" max="15371" width="7.28515625" style="8" customWidth="1"/>
    <col min="15372" max="15372" width="7.7109375" style="8" customWidth="1"/>
    <col min="15373" max="15374" width="10.5703125" style="8" customWidth="1"/>
    <col min="15375" max="15375" width="10.42578125" style="8" customWidth="1"/>
    <col min="15376" max="15376" width="10.140625" style="8" customWidth="1"/>
    <col min="15377" max="15378" width="9.140625" style="8" customWidth="1"/>
    <col min="15379" max="15379" width="8.5703125" style="8" customWidth="1"/>
    <col min="15380" max="15380" width="9.140625" style="8" customWidth="1"/>
    <col min="15381" max="15381" width="7.85546875" style="8" customWidth="1"/>
    <col min="15382" max="15382" width="10.42578125" style="8" customWidth="1"/>
    <col min="15383" max="15383" width="8.85546875" style="8" customWidth="1"/>
    <col min="15384" max="15384" width="10.7109375" style="8" customWidth="1"/>
    <col min="15385" max="15388" width="9.140625" style="8" customWidth="1"/>
    <col min="15389" max="15389" width="0" style="8" hidden="1" customWidth="1"/>
    <col min="15390" max="15390" width="11" style="8" customWidth="1"/>
    <col min="15391" max="15400" width="9.140625" style="8" customWidth="1"/>
    <col min="15401" max="15401" width="10.28515625" style="8" customWidth="1"/>
    <col min="15402" max="15402" width="9" style="8" customWidth="1"/>
    <col min="15403" max="15403" width="9.5703125" style="8" customWidth="1"/>
    <col min="15404" max="15404" width="9.85546875" style="8" customWidth="1"/>
    <col min="15405" max="15405" width="9.5703125" style="8" customWidth="1"/>
    <col min="15406" max="15406" width="8.140625" style="8" customWidth="1"/>
    <col min="15407" max="15407" width="8.42578125" style="8" customWidth="1"/>
    <col min="15408" max="15409" width="9.7109375" style="8" customWidth="1"/>
    <col min="15410" max="15410" width="11" style="8" customWidth="1"/>
    <col min="15411" max="15624" width="9.140625" style="8"/>
    <col min="15625" max="15625" width="5.7109375" style="8" customWidth="1"/>
    <col min="15626" max="15626" width="50.7109375" style="8" customWidth="1"/>
    <col min="15627" max="15627" width="7.28515625" style="8" customWidth="1"/>
    <col min="15628" max="15628" width="7.7109375" style="8" customWidth="1"/>
    <col min="15629" max="15630" width="10.5703125" style="8" customWidth="1"/>
    <col min="15631" max="15631" width="10.42578125" style="8" customWidth="1"/>
    <col min="15632" max="15632" width="10.140625" style="8" customWidth="1"/>
    <col min="15633" max="15634" width="9.140625" style="8" customWidth="1"/>
    <col min="15635" max="15635" width="8.5703125" style="8" customWidth="1"/>
    <col min="15636" max="15636" width="9.140625" style="8" customWidth="1"/>
    <col min="15637" max="15637" width="7.85546875" style="8" customWidth="1"/>
    <col min="15638" max="15638" width="10.42578125" style="8" customWidth="1"/>
    <col min="15639" max="15639" width="8.85546875" style="8" customWidth="1"/>
    <col min="15640" max="15640" width="10.7109375" style="8" customWidth="1"/>
    <col min="15641" max="15644" width="9.140625" style="8" customWidth="1"/>
    <col min="15645" max="15645" width="0" style="8" hidden="1" customWidth="1"/>
    <col min="15646" max="15646" width="11" style="8" customWidth="1"/>
    <col min="15647" max="15656" width="9.140625" style="8" customWidth="1"/>
    <col min="15657" max="15657" width="10.28515625" style="8" customWidth="1"/>
    <col min="15658" max="15658" width="9" style="8" customWidth="1"/>
    <col min="15659" max="15659" width="9.5703125" style="8" customWidth="1"/>
    <col min="15660" max="15660" width="9.85546875" style="8" customWidth="1"/>
    <col min="15661" max="15661" width="9.5703125" style="8" customWidth="1"/>
    <col min="15662" max="15662" width="8.140625" style="8" customWidth="1"/>
    <col min="15663" max="15663" width="8.42578125" style="8" customWidth="1"/>
    <col min="15664" max="15665" width="9.7109375" style="8" customWidth="1"/>
    <col min="15666" max="15666" width="11" style="8" customWidth="1"/>
    <col min="15667" max="15880" width="9.140625" style="8"/>
    <col min="15881" max="15881" width="5.7109375" style="8" customWidth="1"/>
    <col min="15882" max="15882" width="50.7109375" style="8" customWidth="1"/>
    <col min="15883" max="15883" width="7.28515625" style="8" customWidth="1"/>
    <col min="15884" max="15884" width="7.7109375" style="8" customWidth="1"/>
    <col min="15885" max="15886" width="10.5703125" style="8" customWidth="1"/>
    <col min="15887" max="15887" width="10.42578125" style="8" customWidth="1"/>
    <col min="15888" max="15888" width="10.140625" style="8" customWidth="1"/>
    <col min="15889" max="15890" width="9.140625" style="8" customWidth="1"/>
    <col min="15891" max="15891" width="8.5703125" style="8" customWidth="1"/>
    <col min="15892" max="15892" width="9.140625" style="8" customWidth="1"/>
    <col min="15893" max="15893" width="7.85546875" style="8" customWidth="1"/>
    <col min="15894" max="15894" width="10.42578125" style="8" customWidth="1"/>
    <col min="15895" max="15895" width="8.85546875" style="8" customWidth="1"/>
    <col min="15896" max="15896" width="10.7109375" style="8" customWidth="1"/>
    <col min="15897" max="15900" width="9.140625" style="8" customWidth="1"/>
    <col min="15901" max="15901" width="0" style="8" hidden="1" customWidth="1"/>
    <col min="15902" max="15902" width="11" style="8" customWidth="1"/>
    <col min="15903" max="15912" width="9.140625" style="8" customWidth="1"/>
    <col min="15913" max="15913" width="10.28515625" style="8" customWidth="1"/>
    <col min="15914" max="15914" width="9" style="8" customWidth="1"/>
    <col min="15915" max="15915" width="9.5703125" style="8" customWidth="1"/>
    <col min="15916" max="15916" width="9.85546875" style="8" customWidth="1"/>
    <col min="15917" max="15917" width="9.5703125" style="8" customWidth="1"/>
    <col min="15918" max="15918" width="8.140625" style="8" customWidth="1"/>
    <col min="15919" max="15919" width="8.42578125" style="8" customWidth="1"/>
    <col min="15920" max="15921" width="9.7109375" style="8" customWidth="1"/>
    <col min="15922" max="15922" width="11" style="8" customWidth="1"/>
    <col min="15923" max="16136" width="9.140625" style="8"/>
    <col min="16137" max="16137" width="5.7109375" style="8" customWidth="1"/>
    <col min="16138" max="16138" width="50.7109375" style="8" customWidth="1"/>
    <col min="16139" max="16139" width="7.28515625" style="8" customWidth="1"/>
    <col min="16140" max="16140" width="7.7109375" style="8" customWidth="1"/>
    <col min="16141" max="16142" width="10.5703125" style="8" customWidth="1"/>
    <col min="16143" max="16143" width="10.42578125" style="8" customWidth="1"/>
    <col min="16144" max="16144" width="10.140625" style="8" customWidth="1"/>
    <col min="16145" max="16146" width="9.140625" style="8" customWidth="1"/>
    <col min="16147" max="16147" width="8.5703125" style="8" customWidth="1"/>
    <col min="16148" max="16148" width="9.140625" style="8" customWidth="1"/>
    <col min="16149" max="16149" width="7.85546875" style="8" customWidth="1"/>
    <col min="16150" max="16150" width="10.42578125" style="8" customWidth="1"/>
    <col min="16151" max="16151" width="8.85546875" style="8" customWidth="1"/>
    <col min="16152" max="16152" width="10.7109375" style="8" customWidth="1"/>
    <col min="16153" max="16156" width="9.140625" style="8" customWidth="1"/>
    <col min="16157" max="16157" width="0" style="8" hidden="1" customWidth="1"/>
    <col min="16158" max="16158" width="11" style="8" customWidth="1"/>
    <col min="16159" max="16168" width="9.140625" style="8" customWidth="1"/>
    <col min="16169" max="16169" width="10.28515625" style="8" customWidth="1"/>
    <col min="16170" max="16170" width="9" style="8" customWidth="1"/>
    <col min="16171" max="16171" width="9.5703125" style="8" customWidth="1"/>
    <col min="16172" max="16172" width="9.85546875" style="8" customWidth="1"/>
    <col min="16173" max="16173" width="9.5703125" style="8" customWidth="1"/>
    <col min="16174" max="16174" width="8.140625" style="8" customWidth="1"/>
    <col min="16175" max="16175" width="8.42578125" style="8" customWidth="1"/>
    <col min="16176" max="16177" width="9.7109375" style="8" customWidth="1"/>
    <col min="16178" max="16178" width="11" style="8" customWidth="1"/>
    <col min="16179" max="16381" width="9.140625" style="8"/>
    <col min="16382" max="16382" width="9.140625" style="8" customWidth="1"/>
    <col min="16383" max="16383" width="9.140625" style="8"/>
    <col min="16384" max="16384" width="9.140625" style="8" customWidth="1"/>
  </cols>
  <sheetData>
    <row r="1" spans="1:50" ht="18.75" x14ac:dyDescent="0.3">
      <c r="C1" s="40" t="s">
        <v>0</v>
      </c>
      <c r="AX1" s="77"/>
    </row>
    <row r="2" spans="1:50" ht="7.5" customHeight="1" x14ac:dyDescent="0.25">
      <c r="C2" s="41"/>
      <c r="AX2" s="77"/>
    </row>
    <row r="3" spans="1:50" ht="15.75" customHeight="1" x14ac:dyDescent="0.3">
      <c r="C3" s="40" t="s">
        <v>150</v>
      </c>
      <c r="AX3" s="77"/>
    </row>
    <row r="4" spans="1:50" ht="12.75" customHeight="1" x14ac:dyDescent="0.25">
      <c r="C4" s="3"/>
      <c r="AQ4" s="75"/>
      <c r="AR4" s="76"/>
      <c r="AS4" s="76"/>
      <c r="AT4" s="76"/>
      <c r="AU4" s="76"/>
      <c r="AV4" s="42"/>
    </row>
    <row r="5" spans="1:50" ht="111" customHeight="1" x14ac:dyDescent="0.25">
      <c r="A5" s="46"/>
      <c r="B5" s="46" t="s">
        <v>3</v>
      </c>
      <c r="C5" s="47" t="s">
        <v>1</v>
      </c>
      <c r="D5" s="48" t="s">
        <v>70</v>
      </c>
      <c r="E5" s="48" t="s">
        <v>130</v>
      </c>
      <c r="F5" s="48" t="s">
        <v>131</v>
      </c>
      <c r="G5" s="48" t="s">
        <v>132</v>
      </c>
      <c r="H5" s="48" t="s">
        <v>133</v>
      </c>
      <c r="I5" s="49" t="s">
        <v>97</v>
      </c>
      <c r="J5" s="48" t="s">
        <v>63</v>
      </c>
      <c r="K5" s="48" t="s">
        <v>134</v>
      </c>
      <c r="L5" s="48" t="s">
        <v>92</v>
      </c>
      <c r="M5" s="48" t="s">
        <v>64</v>
      </c>
      <c r="N5" s="48" t="s">
        <v>93</v>
      </c>
      <c r="O5" s="49" t="s">
        <v>98</v>
      </c>
      <c r="P5" s="48" t="s">
        <v>99</v>
      </c>
      <c r="Q5" s="48" t="s">
        <v>129</v>
      </c>
      <c r="R5" s="48" t="s">
        <v>126</v>
      </c>
      <c r="S5" s="48" t="s">
        <v>58</v>
      </c>
      <c r="T5" s="48" t="s">
        <v>59</v>
      </c>
      <c r="U5" s="48" t="s">
        <v>94</v>
      </c>
      <c r="V5" s="48" t="s">
        <v>60</v>
      </c>
      <c r="W5" s="48" t="s">
        <v>61</v>
      </c>
      <c r="X5" s="49" t="s">
        <v>100</v>
      </c>
      <c r="Y5" s="48" t="s">
        <v>71</v>
      </c>
      <c r="Z5" s="48" t="s">
        <v>62</v>
      </c>
      <c r="AA5" s="50" t="s">
        <v>127</v>
      </c>
      <c r="AB5" s="50" t="s">
        <v>72</v>
      </c>
      <c r="AC5" s="50" t="s">
        <v>135</v>
      </c>
      <c r="AD5" s="50" t="s">
        <v>136</v>
      </c>
      <c r="AE5" s="50" t="s">
        <v>137</v>
      </c>
      <c r="AF5" s="50" t="s">
        <v>138</v>
      </c>
      <c r="AG5" s="50" t="s">
        <v>139</v>
      </c>
      <c r="AH5" s="51" t="s">
        <v>101</v>
      </c>
      <c r="AI5" s="48" t="s">
        <v>4</v>
      </c>
      <c r="AJ5" s="48" t="s">
        <v>140</v>
      </c>
      <c r="AK5" s="48" t="s">
        <v>141</v>
      </c>
      <c r="AL5" s="48" t="s">
        <v>142</v>
      </c>
      <c r="AM5" s="48" t="s">
        <v>143</v>
      </c>
      <c r="AN5" s="48" t="s">
        <v>144</v>
      </c>
      <c r="AO5" s="48" t="s">
        <v>145</v>
      </c>
      <c r="AP5" s="51" t="s">
        <v>146</v>
      </c>
      <c r="AQ5" s="52" t="s">
        <v>128</v>
      </c>
      <c r="AR5" s="52" t="s">
        <v>73</v>
      </c>
      <c r="AS5" s="52" t="s">
        <v>74</v>
      </c>
      <c r="AT5" s="52" t="s">
        <v>75</v>
      </c>
      <c r="AU5" s="53" t="s">
        <v>76</v>
      </c>
      <c r="AV5" s="53" t="s">
        <v>123</v>
      </c>
      <c r="AW5" s="54" t="s">
        <v>27</v>
      </c>
      <c r="AX5" s="79" t="s">
        <v>5</v>
      </c>
    </row>
    <row r="6" spans="1:50" x14ac:dyDescent="0.25">
      <c r="A6" s="43">
        <v>1</v>
      </c>
      <c r="B6" s="43">
        <v>424</v>
      </c>
      <c r="C6" s="17" t="s">
        <v>31</v>
      </c>
      <c r="D6" s="25"/>
      <c r="E6" s="25"/>
      <c r="F6" s="25"/>
      <c r="G6" s="25"/>
      <c r="H6" s="25"/>
      <c r="I6" s="36">
        <f>SUM(D6:H6)</f>
        <v>0</v>
      </c>
      <c r="J6" s="15">
        <v>24867</v>
      </c>
      <c r="K6" s="15"/>
      <c r="L6" s="15"/>
      <c r="M6" s="15">
        <v>60846</v>
      </c>
      <c r="N6" s="15">
        <v>24360</v>
      </c>
      <c r="O6" s="36">
        <f>SUM(J6:N6)</f>
        <v>110073</v>
      </c>
      <c r="P6" s="7">
        <v>6784677</v>
      </c>
      <c r="Q6" s="7">
        <v>3161711</v>
      </c>
      <c r="R6" s="7">
        <v>2709231</v>
      </c>
      <c r="S6" s="7">
        <v>3903700</v>
      </c>
      <c r="T6" s="7">
        <v>4758289</v>
      </c>
      <c r="U6" s="7">
        <v>1021628</v>
      </c>
      <c r="V6" s="7">
        <v>1062598</v>
      </c>
      <c r="W6" s="7">
        <v>389729</v>
      </c>
      <c r="X6" s="36">
        <f>P6+Q6+R6+S6+T6+U6+V6+W6</f>
        <v>23791563</v>
      </c>
      <c r="Y6" s="7">
        <v>1162497</v>
      </c>
      <c r="Z6" s="7">
        <f>39949639+485000+1235556</f>
        <v>41670195</v>
      </c>
      <c r="AA6" s="63">
        <f>162029+1988201</f>
        <v>2150230</v>
      </c>
      <c r="AB6" s="63">
        <v>760592</v>
      </c>
      <c r="AC6" s="7">
        <v>13083</v>
      </c>
      <c r="AD6" s="7">
        <v>698897</v>
      </c>
      <c r="AE6" s="7">
        <v>2174220</v>
      </c>
      <c r="AF6" s="7">
        <v>263120</v>
      </c>
      <c r="AG6" s="7">
        <v>1609190</v>
      </c>
      <c r="AH6" s="36">
        <f>Y6+Z6+AA6+AC6+AB6+AD6+AE6+AF6+AG6</f>
        <v>50502024</v>
      </c>
      <c r="AI6" s="7"/>
      <c r="AJ6" s="7">
        <v>568087</v>
      </c>
      <c r="AK6" s="7">
        <v>364497</v>
      </c>
      <c r="AL6" s="7">
        <v>28054</v>
      </c>
      <c r="AM6" s="7">
        <v>223648</v>
      </c>
      <c r="AN6" s="7">
        <v>310565</v>
      </c>
      <c r="AO6" s="7">
        <v>1195341</v>
      </c>
      <c r="AP6" s="36">
        <f>AJ6+AK6+AL6+AM6+AN6+AO6</f>
        <v>2690192</v>
      </c>
      <c r="AQ6" s="9"/>
      <c r="AR6" s="9">
        <v>657586</v>
      </c>
      <c r="AS6" s="9">
        <v>172290</v>
      </c>
      <c r="AT6" s="9">
        <v>25755</v>
      </c>
      <c r="AU6" s="9">
        <v>248151</v>
      </c>
      <c r="AV6" s="10">
        <v>677000</v>
      </c>
      <c r="AW6" s="36">
        <f>AQ6+AR6+AS6+AT6+AU6+AV6</f>
        <v>1780782</v>
      </c>
      <c r="AX6" s="80">
        <f t="shared" ref="AX6:AX37" si="0">I6+O6+X6+AH6+AP6+AW6+AI6</f>
        <v>78874634</v>
      </c>
    </row>
    <row r="7" spans="1:50" x14ac:dyDescent="0.25">
      <c r="A7" s="43">
        <f>1+A6</f>
        <v>2</v>
      </c>
      <c r="B7" s="43">
        <v>421</v>
      </c>
      <c r="C7" s="17" t="s">
        <v>110</v>
      </c>
      <c r="D7" s="25"/>
      <c r="E7" s="25"/>
      <c r="F7" s="25"/>
      <c r="G7" s="25"/>
      <c r="H7" s="25"/>
      <c r="I7" s="36">
        <f t="shared" ref="I7:I64" si="1">SUM(D7:H7)</f>
        <v>0</v>
      </c>
      <c r="J7" s="15"/>
      <c r="K7" s="15"/>
      <c r="L7" s="15"/>
      <c r="M7" s="15"/>
      <c r="N7" s="15"/>
      <c r="O7" s="36">
        <f t="shared" ref="O7:O64" si="2">SUM(J7:N7)</f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36">
        <f t="shared" ref="X7:X67" si="3">P7+Q7+R7+S7+T7+U7+V7+W7</f>
        <v>0</v>
      </c>
      <c r="Y7" s="7"/>
      <c r="Z7" s="7">
        <v>14657252</v>
      </c>
      <c r="AA7" s="63"/>
      <c r="AB7" s="63"/>
      <c r="AC7" s="7"/>
      <c r="AD7" s="7"/>
      <c r="AE7" s="7"/>
      <c r="AF7" s="7"/>
      <c r="AG7" s="7"/>
      <c r="AH7" s="36">
        <f>Y7+Z7+AA7+AC7+AB7+AD7+AE7+AF7+AG7</f>
        <v>14657252</v>
      </c>
      <c r="AI7" s="7"/>
      <c r="AJ7" s="7"/>
      <c r="AK7" s="7"/>
      <c r="AL7" s="7"/>
      <c r="AM7" s="7"/>
      <c r="AN7" s="7"/>
      <c r="AO7" s="7"/>
      <c r="AP7" s="36">
        <f t="shared" ref="AP7:AP67" si="4">AJ7+AK7+AL7+AM7+AN7+AO7</f>
        <v>0</v>
      </c>
      <c r="AQ7" s="7"/>
      <c r="AR7" s="7"/>
      <c r="AS7" s="7"/>
      <c r="AT7" s="7"/>
      <c r="AU7" s="7"/>
      <c r="AV7" s="7"/>
      <c r="AW7" s="36">
        <f t="shared" ref="AW7:AW67" si="5">AQ7+AR7+AS7+AT7+AU7+AV7</f>
        <v>0</v>
      </c>
      <c r="AX7" s="80">
        <f t="shared" si="0"/>
        <v>14657252</v>
      </c>
    </row>
    <row r="8" spans="1:50" x14ac:dyDescent="0.25">
      <c r="A8" s="43">
        <f t="shared" ref="A8:A71" si="6">1+A7</f>
        <v>3</v>
      </c>
      <c r="B8" s="43">
        <v>422</v>
      </c>
      <c r="C8" s="17" t="s">
        <v>32</v>
      </c>
      <c r="D8" s="25"/>
      <c r="E8" s="25"/>
      <c r="F8" s="25"/>
      <c r="G8" s="25"/>
      <c r="H8" s="25"/>
      <c r="I8" s="36">
        <f t="shared" si="1"/>
        <v>0</v>
      </c>
      <c r="J8" s="15">
        <v>1276230</v>
      </c>
      <c r="K8" s="15"/>
      <c r="L8" s="15"/>
      <c r="M8" s="15">
        <v>105955</v>
      </c>
      <c r="N8" s="15"/>
      <c r="O8" s="36">
        <f t="shared" si="2"/>
        <v>1382185</v>
      </c>
      <c r="P8" s="7">
        <v>672301</v>
      </c>
      <c r="Q8" s="7">
        <v>210763</v>
      </c>
      <c r="R8" s="7">
        <v>120950</v>
      </c>
      <c r="S8" s="7">
        <v>450825</v>
      </c>
      <c r="T8" s="7">
        <v>360776</v>
      </c>
      <c r="U8" s="7">
        <v>164808</v>
      </c>
      <c r="V8" s="7">
        <v>157111</v>
      </c>
      <c r="W8" s="7">
        <v>12683</v>
      </c>
      <c r="X8" s="36">
        <f t="shared" si="3"/>
        <v>2150217</v>
      </c>
      <c r="Y8" s="7"/>
      <c r="Z8" s="7">
        <v>2903555</v>
      </c>
      <c r="AA8" s="63"/>
      <c r="AB8" s="63"/>
      <c r="AC8" s="7"/>
      <c r="AD8" s="7"/>
      <c r="AE8" s="7">
        <v>52761</v>
      </c>
      <c r="AF8" s="7"/>
      <c r="AG8" s="7"/>
      <c r="AH8" s="36">
        <f t="shared" ref="AH8:AH10" si="7">Y8+Z8+AA8+AC8+AB8+AD8+AE8+AF8+AG8</f>
        <v>2956316</v>
      </c>
      <c r="AI8" s="7"/>
      <c r="AJ8" s="7"/>
      <c r="AK8" s="7"/>
      <c r="AL8" s="7"/>
      <c r="AM8" s="7"/>
      <c r="AN8" s="7">
        <v>275993</v>
      </c>
      <c r="AO8" s="7"/>
      <c r="AP8" s="36">
        <f t="shared" si="4"/>
        <v>275993</v>
      </c>
      <c r="AQ8" s="7"/>
      <c r="AR8" s="7"/>
      <c r="AS8" s="7"/>
      <c r="AT8" s="7"/>
      <c r="AU8" s="7">
        <v>28566</v>
      </c>
      <c r="AV8" s="7"/>
      <c r="AW8" s="36">
        <f t="shared" si="5"/>
        <v>28566</v>
      </c>
      <c r="AX8" s="80">
        <f t="shared" si="0"/>
        <v>6793277</v>
      </c>
    </row>
    <row r="9" spans="1:50" x14ac:dyDescent="0.25">
      <c r="A9" s="43">
        <f t="shared" si="6"/>
        <v>4</v>
      </c>
      <c r="B9" s="43">
        <v>419</v>
      </c>
      <c r="C9" s="17" t="s">
        <v>33</v>
      </c>
      <c r="D9" s="25"/>
      <c r="E9" s="25"/>
      <c r="F9" s="25"/>
      <c r="G9" s="25"/>
      <c r="H9" s="25"/>
      <c r="I9" s="36">
        <f t="shared" si="1"/>
        <v>0</v>
      </c>
      <c r="J9" s="15">
        <v>1273638</v>
      </c>
      <c r="K9" s="15"/>
      <c r="L9" s="15"/>
      <c r="M9" s="15">
        <v>54000</v>
      </c>
      <c r="N9" s="15"/>
      <c r="O9" s="36">
        <f t="shared" si="2"/>
        <v>1327638</v>
      </c>
      <c r="P9" s="7">
        <v>410419</v>
      </c>
      <c r="Q9" s="7">
        <v>89472</v>
      </c>
      <c r="R9" s="7">
        <v>73623</v>
      </c>
      <c r="S9" s="7">
        <v>232000</v>
      </c>
      <c r="T9" s="7">
        <v>72000</v>
      </c>
      <c r="U9" s="7">
        <v>52604</v>
      </c>
      <c r="V9" s="7">
        <v>276207</v>
      </c>
      <c r="W9" s="7">
        <v>10000</v>
      </c>
      <c r="X9" s="36">
        <f t="shared" si="3"/>
        <v>1216325</v>
      </c>
      <c r="Y9" s="7"/>
      <c r="Z9" s="7">
        <v>1032008</v>
      </c>
      <c r="AA9" s="63"/>
      <c r="AB9" s="63"/>
      <c r="AC9" s="7"/>
      <c r="AD9" s="7"/>
      <c r="AE9" s="7"/>
      <c r="AF9" s="7"/>
      <c r="AG9" s="7"/>
      <c r="AH9" s="36">
        <f t="shared" si="7"/>
        <v>1032008</v>
      </c>
      <c r="AI9" s="7"/>
      <c r="AJ9" s="7">
        <v>126544</v>
      </c>
      <c r="AK9" s="7"/>
      <c r="AL9" s="7"/>
      <c r="AM9" s="7"/>
      <c r="AN9" s="7">
        <v>231020</v>
      </c>
      <c r="AO9" s="7"/>
      <c r="AP9" s="36">
        <f t="shared" si="4"/>
        <v>357564</v>
      </c>
      <c r="AQ9" s="7"/>
      <c r="AR9" s="7"/>
      <c r="AS9" s="7">
        <v>20162</v>
      </c>
      <c r="AT9" s="7"/>
      <c r="AU9" s="7"/>
      <c r="AV9" s="7"/>
      <c r="AW9" s="36">
        <f t="shared" si="5"/>
        <v>20162</v>
      </c>
      <c r="AX9" s="80">
        <f t="shared" si="0"/>
        <v>3953697</v>
      </c>
    </row>
    <row r="10" spans="1:50" x14ac:dyDescent="0.25">
      <c r="A10" s="43">
        <f t="shared" si="6"/>
        <v>5</v>
      </c>
      <c r="B10" s="43">
        <v>423</v>
      </c>
      <c r="C10" s="5" t="s">
        <v>34</v>
      </c>
      <c r="D10" s="25"/>
      <c r="E10" s="25"/>
      <c r="F10" s="25"/>
      <c r="G10" s="25"/>
      <c r="H10" s="25"/>
      <c r="I10" s="36">
        <f t="shared" si="1"/>
        <v>0</v>
      </c>
      <c r="J10" s="15">
        <v>1468780</v>
      </c>
      <c r="K10" s="15"/>
      <c r="L10" s="15"/>
      <c r="M10" s="15">
        <v>365230</v>
      </c>
      <c r="N10" s="15">
        <v>8692</v>
      </c>
      <c r="O10" s="36">
        <f t="shared" si="2"/>
        <v>1842702</v>
      </c>
      <c r="P10" s="7">
        <v>690356</v>
      </c>
      <c r="Q10" s="7">
        <v>188237</v>
      </c>
      <c r="R10" s="7">
        <v>152723</v>
      </c>
      <c r="S10" s="7">
        <v>348914</v>
      </c>
      <c r="T10" s="7">
        <v>650149</v>
      </c>
      <c r="U10" s="7">
        <v>96501</v>
      </c>
      <c r="V10" s="7">
        <v>168492</v>
      </c>
      <c r="W10" s="7">
        <v>21972</v>
      </c>
      <c r="X10" s="36">
        <f t="shared" si="3"/>
        <v>2317344</v>
      </c>
      <c r="Y10" s="7"/>
      <c r="Z10" s="7">
        <v>3246209</v>
      </c>
      <c r="AA10" s="63"/>
      <c r="AB10" s="63"/>
      <c r="AC10" s="7"/>
      <c r="AD10" s="7"/>
      <c r="AE10" s="7"/>
      <c r="AF10" s="7"/>
      <c r="AG10" s="7"/>
      <c r="AH10" s="36">
        <f t="shared" si="7"/>
        <v>3246209</v>
      </c>
      <c r="AI10" s="7"/>
      <c r="AJ10" s="7">
        <v>176206</v>
      </c>
      <c r="AK10" s="7"/>
      <c r="AL10" s="7"/>
      <c r="AM10" s="7"/>
      <c r="AN10" s="7">
        <v>333253</v>
      </c>
      <c r="AO10" s="7"/>
      <c r="AP10" s="36">
        <f t="shared" si="4"/>
        <v>509459</v>
      </c>
      <c r="AQ10" s="7"/>
      <c r="AR10" s="7"/>
      <c r="AS10" s="7">
        <v>85091</v>
      </c>
      <c r="AT10" s="7">
        <v>1415</v>
      </c>
      <c r="AU10" s="7">
        <v>24062</v>
      </c>
      <c r="AV10" s="7"/>
      <c r="AW10" s="36">
        <f t="shared" si="5"/>
        <v>110568</v>
      </c>
      <c r="AX10" s="80">
        <f t="shared" si="0"/>
        <v>8026282</v>
      </c>
    </row>
    <row r="11" spans="1:50" x14ac:dyDescent="0.25">
      <c r="A11" s="43">
        <f t="shared" si="6"/>
        <v>6</v>
      </c>
      <c r="B11" s="43">
        <v>420</v>
      </c>
      <c r="C11" s="18" t="s">
        <v>35</v>
      </c>
      <c r="D11" s="25"/>
      <c r="E11" s="25"/>
      <c r="F11" s="25"/>
      <c r="G11" s="25"/>
      <c r="H11" s="25"/>
      <c r="I11" s="36">
        <f t="shared" si="1"/>
        <v>0</v>
      </c>
      <c r="J11" s="15">
        <v>1946420</v>
      </c>
      <c r="K11" s="15"/>
      <c r="L11" s="15"/>
      <c r="M11" s="15">
        <v>246011</v>
      </c>
      <c r="N11" s="15"/>
      <c r="O11" s="36">
        <f t="shared" si="2"/>
        <v>2192431</v>
      </c>
      <c r="P11" s="7">
        <v>743933</v>
      </c>
      <c r="Q11" s="7">
        <v>243520</v>
      </c>
      <c r="R11" s="7">
        <v>296111</v>
      </c>
      <c r="S11" s="7">
        <v>282650</v>
      </c>
      <c r="T11" s="7">
        <v>628886</v>
      </c>
      <c r="U11" s="7">
        <v>209506</v>
      </c>
      <c r="V11" s="7">
        <v>179708</v>
      </c>
      <c r="W11" s="7">
        <v>3608</v>
      </c>
      <c r="X11" s="36">
        <f t="shared" si="3"/>
        <v>2587922</v>
      </c>
      <c r="Y11" s="7"/>
      <c r="Z11" s="7">
        <v>3586059</v>
      </c>
      <c r="AA11" s="63"/>
      <c r="AB11" s="63"/>
      <c r="AC11" s="7"/>
      <c r="AD11" s="7"/>
      <c r="AE11" s="7"/>
      <c r="AF11" s="7"/>
      <c r="AG11" s="7"/>
      <c r="AH11" s="36">
        <f t="shared" ref="AH11:AH14" si="8">Y11+Z11+AA11+AC11+AB11+AD11+AE11+AF11+AG11</f>
        <v>3586059</v>
      </c>
      <c r="AI11" s="7"/>
      <c r="AJ11" s="7">
        <v>191161</v>
      </c>
      <c r="AK11" s="7"/>
      <c r="AL11" s="7"/>
      <c r="AM11" s="7"/>
      <c r="AN11" s="7">
        <v>330339</v>
      </c>
      <c r="AO11" s="7"/>
      <c r="AP11" s="36">
        <f t="shared" si="4"/>
        <v>521500</v>
      </c>
      <c r="AQ11" s="7">
        <v>8572</v>
      </c>
      <c r="AR11" s="7">
        <v>165363</v>
      </c>
      <c r="AS11" s="7">
        <v>26882</v>
      </c>
      <c r="AT11" s="7"/>
      <c r="AU11" s="7"/>
      <c r="AV11" s="7"/>
      <c r="AW11" s="36">
        <f t="shared" si="5"/>
        <v>200817</v>
      </c>
      <c r="AX11" s="80">
        <f t="shared" si="0"/>
        <v>9088729</v>
      </c>
    </row>
    <row r="12" spans="1:50" s="44" customFormat="1" x14ac:dyDescent="0.25">
      <c r="A12" s="43">
        <f t="shared" si="6"/>
        <v>7</v>
      </c>
      <c r="B12" s="43">
        <v>339</v>
      </c>
      <c r="C12" s="18" t="s">
        <v>36</v>
      </c>
      <c r="D12" s="25"/>
      <c r="E12" s="25"/>
      <c r="F12" s="25"/>
      <c r="G12" s="25"/>
      <c r="H12" s="25"/>
      <c r="I12" s="36">
        <f t="shared" si="1"/>
        <v>0</v>
      </c>
      <c r="J12" s="15">
        <v>617328</v>
      </c>
      <c r="K12" s="15"/>
      <c r="L12" s="15"/>
      <c r="M12" s="15">
        <v>20280</v>
      </c>
      <c r="N12" s="15">
        <v>5331</v>
      </c>
      <c r="O12" s="36">
        <f t="shared" si="2"/>
        <v>642939</v>
      </c>
      <c r="P12" s="7">
        <v>1042702</v>
      </c>
      <c r="Q12" s="7">
        <v>913087</v>
      </c>
      <c r="R12" s="7">
        <v>428498</v>
      </c>
      <c r="S12" s="7">
        <v>376610</v>
      </c>
      <c r="T12" s="7">
        <v>625473</v>
      </c>
      <c r="U12" s="7">
        <v>293260</v>
      </c>
      <c r="V12" s="7">
        <v>453848</v>
      </c>
      <c r="W12" s="7">
        <v>80302</v>
      </c>
      <c r="X12" s="36">
        <f t="shared" si="3"/>
        <v>4213780</v>
      </c>
      <c r="Y12" s="7">
        <v>354792</v>
      </c>
      <c r="Z12" s="7">
        <v>8491377</v>
      </c>
      <c r="AA12" s="63">
        <v>20346</v>
      </c>
      <c r="AB12" s="63"/>
      <c r="AC12" s="7"/>
      <c r="AD12" s="7"/>
      <c r="AE12" s="7">
        <v>717303</v>
      </c>
      <c r="AF12" s="7">
        <v>30291</v>
      </c>
      <c r="AG12" s="7"/>
      <c r="AH12" s="36">
        <f t="shared" si="8"/>
        <v>9614109</v>
      </c>
      <c r="AI12" s="7"/>
      <c r="AJ12" s="7">
        <v>302488</v>
      </c>
      <c r="AK12" s="7">
        <v>134983</v>
      </c>
      <c r="AL12" s="7"/>
      <c r="AM12" s="7"/>
      <c r="AN12" s="7">
        <v>354206</v>
      </c>
      <c r="AO12" s="7">
        <v>663567</v>
      </c>
      <c r="AP12" s="36">
        <f t="shared" si="4"/>
        <v>1455244</v>
      </c>
      <c r="AQ12" s="7"/>
      <c r="AR12" s="7">
        <v>337664</v>
      </c>
      <c r="AS12" s="7"/>
      <c r="AT12" s="7">
        <v>13188</v>
      </c>
      <c r="AU12" s="7">
        <v>26629</v>
      </c>
      <c r="AV12" s="7"/>
      <c r="AW12" s="36">
        <f t="shared" si="5"/>
        <v>377481</v>
      </c>
      <c r="AX12" s="80">
        <f t="shared" si="0"/>
        <v>16303553</v>
      </c>
    </row>
    <row r="13" spans="1:50" s="44" customFormat="1" x14ac:dyDescent="0.25">
      <c r="A13" s="43">
        <f t="shared" si="6"/>
        <v>8</v>
      </c>
      <c r="B13" s="43">
        <v>469</v>
      </c>
      <c r="C13" s="18" t="s">
        <v>37</v>
      </c>
      <c r="D13" s="25"/>
      <c r="E13" s="25"/>
      <c r="F13" s="25"/>
      <c r="G13" s="25"/>
      <c r="H13" s="25"/>
      <c r="I13" s="36">
        <f t="shared" si="1"/>
        <v>0</v>
      </c>
      <c r="J13" s="15">
        <v>1449661</v>
      </c>
      <c r="K13" s="15"/>
      <c r="L13" s="15"/>
      <c r="M13" s="15">
        <v>73015</v>
      </c>
      <c r="N13" s="15"/>
      <c r="O13" s="36">
        <f t="shared" si="2"/>
        <v>1522676</v>
      </c>
      <c r="P13" s="7">
        <v>482188</v>
      </c>
      <c r="Q13" s="7">
        <v>102589</v>
      </c>
      <c r="R13" s="7">
        <v>148092</v>
      </c>
      <c r="S13" s="7">
        <v>48850</v>
      </c>
      <c r="T13" s="7">
        <v>212335</v>
      </c>
      <c r="U13" s="7">
        <v>128625</v>
      </c>
      <c r="V13" s="7">
        <v>327004</v>
      </c>
      <c r="W13" s="7">
        <v>15138</v>
      </c>
      <c r="X13" s="36">
        <f t="shared" si="3"/>
        <v>1464821</v>
      </c>
      <c r="Y13" s="7"/>
      <c r="Z13" s="7">
        <v>2931680</v>
      </c>
      <c r="AA13" s="63"/>
      <c r="AB13" s="63"/>
      <c r="AC13" s="7"/>
      <c r="AD13" s="7"/>
      <c r="AE13" s="7"/>
      <c r="AF13" s="7"/>
      <c r="AG13" s="7"/>
      <c r="AH13" s="36">
        <f t="shared" si="8"/>
        <v>2931680</v>
      </c>
      <c r="AI13" s="7"/>
      <c r="AJ13" s="7">
        <v>124126</v>
      </c>
      <c r="AK13" s="7">
        <v>24492</v>
      </c>
      <c r="AL13" s="7"/>
      <c r="AM13" s="7"/>
      <c r="AN13" s="7">
        <v>346318</v>
      </c>
      <c r="AO13" s="7">
        <v>44322</v>
      </c>
      <c r="AP13" s="36">
        <f t="shared" si="4"/>
        <v>539258</v>
      </c>
      <c r="AQ13" s="7"/>
      <c r="AR13" s="7"/>
      <c r="AS13" s="7"/>
      <c r="AT13" s="7">
        <v>288</v>
      </c>
      <c r="AU13" s="7"/>
      <c r="AV13" s="7"/>
      <c r="AW13" s="36">
        <f t="shared" si="5"/>
        <v>288</v>
      </c>
      <c r="AX13" s="80">
        <f t="shared" si="0"/>
        <v>6458723</v>
      </c>
    </row>
    <row r="14" spans="1:50" x14ac:dyDescent="0.25">
      <c r="A14" s="43">
        <f t="shared" si="6"/>
        <v>9</v>
      </c>
      <c r="B14" s="43">
        <v>377</v>
      </c>
      <c r="C14" s="18" t="s">
        <v>38</v>
      </c>
      <c r="D14" s="25"/>
      <c r="E14" s="25"/>
      <c r="F14" s="25"/>
      <c r="G14" s="25"/>
      <c r="H14" s="25"/>
      <c r="I14" s="36">
        <f>SUM(D14:H14)</f>
        <v>0</v>
      </c>
      <c r="J14" s="15">
        <v>1930118</v>
      </c>
      <c r="K14" s="15"/>
      <c r="L14" s="15">
        <v>4400</v>
      </c>
      <c r="M14" s="15">
        <v>72932</v>
      </c>
      <c r="N14" s="15">
        <v>3173</v>
      </c>
      <c r="O14" s="36">
        <f>SUM(J14:N14)</f>
        <v>2010623</v>
      </c>
      <c r="P14" s="7">
        <v>920238</v>
      </c>
      <c r="Q14" s="7">
        <v>516146</v>
      </c>
      <c r="R14" s="7">
        <v>312822</v>
      </c>
      <c r="S14" s="7">
        <v>576946</v>
      </c>
      <c r="T14" s="7">
        <v>190895</v>
      </c>
      <c r="U14" s="7">
        <v>176313</v>
      </c>
      <c r="V14" s="7">
        <v>221488</v>
      </c>
      <c r="W14" s="7">
        <v>13852</v>
      </c>
      <c r="X14" s="36">
        <f t="shared" si="3"/>
        <v>2928700</v>
      </c>
      <c r="Y14" s="7"/>
      <c r="Z14" s="7">
        <v>4618749</v>
      </c>
      <c r="AA14" s="63"/>
      <c r="AB14" s="63"/>
      <c r="AC14" s="7"/>
      <c r="AD14" s="7"/>
      <c r="AE14" s="7"/>
      <c r="AF14" s="7"/>
      <c r="AG14" s="7"/>
      <c r="AH14" s="36">
        <f t="shared" si="8"/>
        <v>4618749</v>
      </c>
      <c r="AI14" s="7"/>
      <c r="AJ14" s="7"/>
      <c r="AK14" s="7"/>
      <c r="AL14" s="7"/>
      <c r="AM14" s="7"/>
      <c r="AN14" s="7">
        <v>324716</v>
      </c>
      <c r="AO14" s="7"/>
      <c r="AP14" s="36">
        <f t="shared" si="4"/>
        <v>324716</v>
      </c>
      <c r="AQ14" s="7"/>
      <c r="AR14" s="7">
        <v>185924</v>
      </c>
      <c r="AS14" s="7"/>
      <c r="AT14" s="7"/>
      <c r="AU14" s="7">
        <v>64909</v>
      </c>
      <c r="AV14" s="7"/>
      <c r="AW14" s="36">
        <f t="shared" si="5"/>
        <v>250833</v>
      </c>
      <c r="AX14" s="80">
        <f t="shared" si="0"/>
        <v>10133621</v>
      </c>
    </row>
    <row r="15" spans="1:50" x14ac:dyDescent="0.25">
      <c r="A15" s="43">
        <f t="shared" si="6"/>
        <v>10</v>
      </c>
      <c r="B15" s="43">
        <v>549</v>
      </c>
      <c r="C15" s="18" t="s">
        <v>39</v>
      </c>
      <c r="D15" s="25"/>
      <c r="E15" s="25"/>
      <c r="F15" s="25"/>
      <c r="G15" s="25"/>
      <c r="H15" s="25"/>
      <c r="I15" s="36">
        <f t="shared" si="1"/>
        <v>0</v>
      </c>
      <c r="J15" s="15">
        <v>1662120</v>
      </c>
      <c r="K15" s="15"/>
      <c r="L15" s="15"/>
      <c r="M15" s="15">
        <v>130391</v>
      </c>
      <c r="N15" s="15"/>
      <c r="O15" s="36">
        <f t="shared" si="2"/>
        <v>1792511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36">
        <f t="shared" si="3"/>
        <v>0</v>
      </c>
      <c r="Y15" s="7"/>
      <c r="Z15" s="7" t="s">
        <v>2</v>
      </c>
      <c r="AA15" s="63"/>
      <c r="AB15" s="63"/>
      <c r="AC15" s="7"/>
      <c r="AD15" s="7"/>
      <c r="AE15" s="7"/>
      <c r="AF15" s="7"/>
      <c r="AG15" s="7"/>
      <c r="AH15" s="36">
        <v>0</v>
      </c>
      <c r="AI15" s="7"/>
      <c r="AJ15" s="7"/>
      <c r="AK15" s="7"/>
      <c r="AL15" s="7"/>
      <c r="AM15" s="7"/>
      <c r="AN15" s="7"/>
      <c r="AO15" s="7"/>
      <c r="AP15" s="36">
        <f t="shared" si="4"/>
        <v>0</v>
      </c>
      <c r="AQ15" s="7"/>
      <c r="AR15" s="7"/>
      <c r="AS15" s="7"/>
      <c r="AT15" s="7"/>
      <c r="AU15" s="7"/>
      <c r="AV15" s="7"/>
      <c r="AW15" s="36">
        <f t="shared" si="5"/>
        <v>0</v>
      </c>
      <c r="AX15" s="80">
        <f t="shared" si="0"/>
        <v>1792511</v>
      </c>
    </row>
    <row r="16" spans="1:50" x14ac:dyDescent="0.25">
      <c r="A16" s="43">
        <f t="shared" si="6"/>
        <v>11</v>
      </c>
      <c r="B16" s="43">
        <v>4740</v>
      </c>
      <c r="C16" s="5" t="s">
        <v>65</v>
      </c>
      <c r="D16" s="25"/>
      <c r="E16" s="25"/>
      <c r="F16" s="25"/>
      <c r="G16" s="25"/>
      <c r="H16" s="25"/>
      <c r="I16" s="36">
        <f t="shared" si="1"/>
        <v>0</v>
      </c>
      <c r="J16" s="15">
        <v>5563692</v>
      </c>
      <c r="K16" s="15"/>
      <c r="L16" s="15"/>
      <c r="M16" s="15">
        <v>539653</v>
      </c>
      <c r="N16" s="15"/>
      <c r="O16" s="36">
        <f t="shared" si="2"/>
        <v>6103345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36">
        <f t="shared" si="3"/>
        <v>0</v>
      </c>
      <c r="Y16" s="7"/>
      <c r="Z16" s="7" t="s">
        <v>2</v>
      </c>
      <c r="AA16" s="63"/>
      <c r="AB16" s="63"/>
      <c r="AC16" s="7"/>
      <c r="AD16" s="7"/>
      <c r="AE16" s="7"/>
      <c r="AF16" s="7"/>
      <c r="AG16" s="7"/>
      <c r="AH16" s="36">
        <v>0</v>
      </c>
      <c r="AI16" s="7"/>
      <c r="AJ16" s="7"/>
      <c r="AK16" s="7"/>
      <c r="AL16" s="7"/>
      <c r="AM16" s="7"/>
      <c r="AN16" s="7"/>
      <c r="AO16" s="7"/>
      <c r="AP16" s="36">
        <f t="shared" si="4"/>
        <v>0</v>
      </c>
      <c r="AQ16" s="7"/>
      <c r="AR16" s="7"/>
      <c r="AS16" s="7"/>
      <c r="AT16" s="7"/>
      <c r="AU16" s="7"/>
      <c r="AV16" s="7"/>
      <c r="AW16" s="36">
        <f t="shared" si="5"/>
        <v>0</v>
      </c>
      <c r="AX16" s="80">
        <f t="shared" si="0"/>
        <v>6103345</v>
      </c>
    </row>
    <row r="17" spans="1:50" x14ac:dyDescent="0.25">
      <c r="A17" s="43">
        <f t="shared" si="6"/>
        <v>12</v>
      </c>
      <c r="B17" s="43">
        <v>10450</v>
      </c>
      <c r="C17" s="18" t="s">
        <v>6</v>
      </c>
      <c r="D17" s="25"/>
      <c r="E17" s="25"/>
      <c r="F17" s="25"/>
      <c r="G17" s="25"/>
      <c r="H17" s="25"/>
      <c r="I17" s="36">
        <f t="shared" si="1"/>
        <v>0</v>
      </c>
      <c r="J17" s="15"/>
      <c r="K17" s="15"/>
      <c r="L17" s="15">
        <v>633990</v>
      </c>
      <c r="M17" s="15"/>
      <c r="N17" s="15"/>
      <c r="O17" s="36">
        <f t="shared" si="2"/>
        <v>633990</v>
      </c>
      <c r="P17" s="7">
        <v>110</v>
      </c>
      <c r="Q17" s="7">
        <v>60</v>
      </c>
      <c r="R17" s="7">
        <v>25305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36">
        <f t="shared" si="3"/>
        <v>25475</v>
      </c>
      <c r="Y17" s="7"/>
      <c r="Z17" s="7" t="s">
        <v>2</v>
      </c>
      <c r="AA17" s="63"/>
      <c r="AB17" s="63"/>
      <c r="AC17" s="7"/>
      <c r="AD17" s="7"/>
      <c r="AE17" s="7"/>
      <c r="AF17" s="7"/>
      <c r="AG17" s="7"/>
      <c r="AH17" s="36">
        <v>0</v>
      </c>
      <c r="AI17" s="7"/>
      <c r="AJ17" s="7"/>
      <c r="AK17" s="7"/>
      <c r="AL17" s="7"/>
      <c r="AM17" s="7"/>
      <c r="AN17" s="7"/>
      <c r="AO17" s="7"/>
      <c r="AP17" s="36">
        <f t="shared" si="4"/>
        <v>0</v>
      </c>
      <c r="AQ17" s="7"/>
      <c r="AR17" s="7"/>
      <c r="AS17" s="7"/>
      <c r="AT17" s="7"/>
      <c r="AU17" s="7"/>
      <c r="AV17" s="7"/>
      <c r="AW17" s="36">
        <f t="shared" si="5"/>
        <v>0</v>
      </c>
      <c r="AX17" s="80">
        <f t="shared" si="0"/>
        <v>659465</v>
      </c>
    </row>
    <row r="18" spans="1:50" x14ac:dyDescent="0.25">
      <c r="A18" s="43">
        <f t="shared" si="6"/>
        <v>13</v>
      </c>
      <c r="B18" s="43">
        <v>4411</v>
      </c>
      <c r="C18" s="18" t="s">
        <v>7</v>
      </c>
      <c r="D18" s="25"/>
      <c r="E18" s="25"/>
      <c r="F18" s="25"/>
      <c r="G18" s="25"/>
      <c r="H18" s="25"/>
      <c r="I18" s="36">
        <f t="shared" si="1"/>
        <v>0</v>
      </c>
      <c r="J18" s="15"/>
      <c r="K18" s="15"/>
      <c r="L18" s="15"/>
      <c r="M18" s="15"/>
      <c r="N18" s="15"/>
      <c r="O18" s="36">
        <f t="shared" si="2"/>
        <v>0</v>
      </c>
      <c r="P18" s="7">
        <v>213601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36">
        <f t="shared" si="3"/>
        <v>213601</v>
      </c>
      <c r="Y18" s="7"/>
      <c r="Z18" s="7" t="s">
        <v>2</v>
      </c>
      <c r="AA18" s="63"/>
      <c r="AB18" s="63"/>
      <c r="AC18" s="7"/>
      <c r="AD18" s="7"/>
      <c r="AE18" s="7"/>
      <c r="AF18" s="7"/>
      <c r="AG18" s="7"/>
      <c r="AH18" s="36">
        <v>0</v>
      </c>
      <c r="AI18" s="7"/>
      <c r="AJ18" s="7"/>
      <c r="AK18" s="7"/>
      <c r="AL18" s="7"/>
      <c r="AM18" s="7"/>
      <c r="AN18" s="7"/>
      <c r="AO18" s="7"/>
      <c r="AP18" s="36">
        <f t="shared" si="4"/>
        <v>0</v>
      </c>
      <c r="AQ18" s="7"/>
      <c r="AR18" s="7"/>
      <c r="AS18" s="7"/>
      <c r="AT18" s="7"/>
      <c r="AU18" s="7"/>
      <c r="AV18" s="7"/>
      <c r="AW18" s="36">
        <f t="shared" si="5"/>
        <v>0</v>
      </c>
      <c r="AX18" s="80">
        <f t="shared" si="0"/>
        <v>213601</v>
      </c>
    </row>
    <row r="19" spans="1:50" x14ac:dyDescent="0.25">
      <c r="A19" s="43">
        <f t="shared" si="6"/>
        <v>14</v>
      </c>
      <c r="B19" s="43">
        <v>14170</v>
      </c>
      <c r="C19" s="23" t="s">
        <v>8</v>
      </c>
      <c r="D19" s="25"/>
      <c r="E19" s="25"/>
      <c r="F19" s="25"/>
      <c r="G19" s="25"/>
      <c r="H19" s="25"/>
      <c r="I19" s="36">
        <f t="shared" si="1"/>
        <v>0</v>
      </c>
      <c r="J19" s="15"/>
      <c r="K19" s="15"/>
      <c r="L19" s="15"/>
      <c r="M19" s="15"/>
      <c r="N19" s="15"/>
      <c r="O19" s="36">
        <f t="shared" si="2"/>
        <v>0</v>
      </c>
      <c r="P19" s="7">
        <v>2587</v>
      </c>
      <c r="Q19" s="7">
        <v>11384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36">
        <f t="shared" si="3"/>
        <v>13971</v>
      </c>
      <c r="Y19" s="7"/>
      <c r="Z19" s="7" t="s">
        <v>2</v>
      </c>
      <c r="AA19" s="63"/>
      <c r="AB19" s="63"/>
      <c r="AC19" s="7"/>
      <c r="AD19" s="7"/>
      <c r="AE19" s="7"/>
      <c r="AF19" s="7"/>
      <c r="AG19" s="7"/>
      <c r="AH19" s="36">
        <v>0</v>
      </c>
      <c r="AI19" s="7"/>
      <c r="AJ19" s="7"/>
      <c r="AK19" s="7"/>
      <c r="AL19" s="7"/>
      <c r="AM19" s="7"/>
      <c r="AN19" s="7"/>
      <c r="AO19" s="7"/>
      <c r="AP19" s="36">
        <f t="shared" si="4"/>
        <v>0</v>
      </c>
      <c r="AQ19" s="7"/>
      <c r="AR19" s="7"/>
      <c r="AS19" s="7"/>
      <c r="AT19" s="7"/>
      <c r="AU19" s="7"/>
      <c r="AV19" s="7"/>
      <c r="AW19" s="36">
        <f t="shared" si="5"/>
        <v>0</v>
      </c>
      <c r="AX19" s="80">
        <f t="shared" si="0"/>
        <v>13971</v>
      </c>
    </row>
    <row r="20" spans="1:50" x14ac:dyDescent="0.25">
      <c r="A20" s="43">
        <f t="shared" si="6"/>
        <v>15</v>
      </c>
      <c r="B20" s="43">
        <v>4529</v>
      </c>
      <c r="C20" s="2" t="s">
        <v>9</v>
      </c>
      <c r="D20" s="25"/>
      <c r="E20" s="25"/>
      <c r="F20" s="25"/>
      <c r="G20" s="25"/>
      <c r="H20" s="25"/>
      <c r="I20" s="36">
        <f t="shared" si="1"/>
        <v>0</v>
      </c>
      <c r="J20" s="15"/>
      <c r="K20" s="15"/>
      <c r="L20" s="15"/>
      <c r="M20" s="15"/>
      <c r="N20" s="15"/>
      <c r="O20" s="36">
        <f t="shared" si="2"/>
        <v>0</v>
      </c>
      <c r="P20" s="7">
        <v>0</v>
      </c>
      <c r="Q20" s="7">
        <v>0</v>
      </c>
      <c r="R20" s="7">
        <v>14756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36">
        <f t="shared" si="3"/>
        <v>14756</v>
      </c>
      <c r="Y20" s="7"/>
      <c r="Z20" s="7" t="s">
        <v>2</v>
      </c>
      <c r="AA20" s="63"/>
      <c r="AB20" s="63"/>
      <c r="AC20" s="7"/>
      <c r="AD20" s="7"/>
      <c r="AE20" s="7"/>
      <c r="AF20" s="7"/>
      <c r="AG20" s="7"/>
      <c r="AH20" s="36">
        <v>0</v>
      </c>
      <c r="AI20" s="7"/>
      <c r="AJ20" s="7"/>
      <c r="AK20" s="7"/>
      <c r="AL20" s="7"/>
      <c r="AM20" s="7"/>
      <c r="AN20" s="7"/>
      <c r="AO20" s="7"/>
      <c r="AP20" s="36">
        <f t="shared" si="4"/>
        <v>0</v>
      </c>
      <c r="AQ20" s="7"/>
      <c r="AR20" s="7"/>
      <c r="AS20" s="7"/>
      <c r="AT20" s="7"/>
      <c r="AU20" s="7"/>
      <c r="AV20" s="7"/>
      <c r="AW20" s="36">
        <f t="shared" si="5"/>
        <v>0</v>
      </c>
      <c r="AX20" s="80">
        <f t="shared" si="0"/>
        <v>14756</v>
      </c>
    </row>
    <row r="21" spans="1:50" x14ac:dyDescent="0.25">
      <c r="A21" s="43">
        <f t="shared" si="6"/>
        <v>16</v>
      </c>
      <c r="B21" s="43">
        <v>30303</v>
      </c>
      <c r="C21" s="18" t="s">
        <v>10</v>
      </c>
      <c r="D21" s="25"/>
      <c r="E21" s="25"/>
      <c r="F21" s="25"/>
      <c r="G21" s="25"/>
      <c r="H21" s="25"/>
      <c r="I21" s="36">
        <f t="shared" si="1"/>
        <v>0</v>
      </c>
      <c r="J21" s="15"/>
      <c r="K21" s="15"/>
      <c r="L21" s="15"/>
      <c r="M21" s="15"/>
      <c r="N21" s="15"/>
      <c r="O21" s="36">
        <f t="shared" si="2"/>
        <v>0</v>
      </c>
      <c r="P21" s="7">
        <v>0</v>
      </c>
      <c r="Q21" s="7">
        <v>0</v>
      </c>
      <c r="R21" s="7">
        <v>30558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36">
        <f t="shared" si="3"/>
        <v>30558</v>
      </c>
      <c r="Y21" s="7"/>
      <c r="Z21" s="7" t="s">
        <v>2</v>
      </c>
      <c r="AA21" s="63"/>
      <c r="AB21" s="63"/>
      <c r="AC21" s="7"/>
      <c r="AD21" s="7"/>
      <c r="AE21" s="7"/>
      <c r="AF21" s="7"/>
      <c r="AG21" s="7"/>
      <c r="AH21" s="36">
        <v>0</v>
      </c>
      <c r="AI21" s="7"/>
      <c r="AJ21" s="7"/>
      <c r="AK21" s="7"/>
      <c r="AL21" s="7"/>
      <c r="AM21" s="7"/>
      <c r="AN21" s="7"/>
      <c r="AO21" s="7"/>
      <c r="AP21" s="36">
        <f t="shared" si="4"/>
        <v>0</v>
      </c>
      <c r="AQ21" s="7"/>
      <c r="AR21" s="7"/>
      <c r="AS21" s="7"/>
      <c r="AT21" s="7"/>
      <c r="AU21" s="7"/>
      <c r="AV21" s="7"/>
      <c r="AW21" s="36">
        <f t="shared" si="5"/>
        <v>0</v>
      </c>
      <c r="AX21" s="80">
        <f t="shared" si="0"/>
        <v>30558</v>
      </c>
    </row>
    <row r="22" spans="1:50" x14ac:dyDescent="0.25">
      <c r="A22" s="43">
        <f t="shared" si="6"/>
        <v>17</v>
      </c>
      <c r="B22" s="43">
        <v>4583</v>
      </c>
      <c r="C22" s="18" t="s">
        <v>151</v>
      </c>
      <c r="D22" s="25"/>
      <c r="E22" s="25"/>
      <c r="F22" s="25"/>
      <c r="G22" s="25"/>
      <c r="H22" s="25"/>
      <c r="I22" s="36">
        <f t="shared" si="1"/>
        <v>0</v>
      </c>
      <c r="J22" s="15"/>
      <c r="K22" s="15"/>
      <c r="L22" s="15"/>
      <c r="M22" s="15"/>
      <c r="N22" s="15"/>
      <c r="O22" s="36">
        <f t="shared" si="2"/>
        <v>0</v>
      </c>
      <c r="P22" s="7">
        <v>2994</v>
      </c>
      <c r="Q22" s="7">
        <v>1562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36">
        <f t="shared" si="3"/>
        <v>4556</v>
      </c>
      <c r="Y22" s="7"/>
      <c r="Z22" s="7" t="s">
        <v>2</v>
      </c>
      <c r="AA22" s="63"/>
      <c r="AB22" s="63"/>
      <c r="AC22" s="7"/>
      <c r="AD22" s="7"/>
      <c r="AE22" s="7"/>
      <c r="AF22" s="7"/>
      <c r="AG22" s="7"/>
      <c r="AH22" s="36">
        <v>0</v>
      </c>
      <c r="AI22" s="7"/>
      <c r="AJ22" s="7"/>
      <c r="AK22" s="7"/>
      <c r="AL22" s="7"/>
      <c r="AM22" s="7"/>
      <c r="AN22" s="7"/>
      <c r="AO22" s="7"/>
      <c r="AP22" s="36">
        <f t="shared" si="4"/>
        <v>0</v>
      </c>
      <c r="AQ22" s="7"/>
      <c r="AR22" s="7"/>
      <c r="AS22" s="7"/>
      <c r="AT22" s="7"/>
      <c r="AU22" s="7"/>
      <c r="AV22" s="7"/>
      <c r="AW22" s="36">
        <f t="shared" si="5"/>
        <v>0</v>
      </c>
      <c r="AX22" s="80">
        <f t="shared" si="0"/>
        <v>4556</v>
      </c>
    </row>
    <row r="23" spans="1:50" x14ac:dyDescent="0.25">
      <c r="A23" s="43">
        <f t="shared" si="6"/>
        <v>18</v>
      </c>
      <c r="B23" s="43">
        <v>14190</v>
      </c>
      <c r="C23" s="18" t="s">
        <v>11</v>
      </c>
      <c r="D23" s="25"/>
      <c r="E23" s="25"/>
      <c r="F23" s="25"/>
      <c r="G23" s="25"/>
      <c r="H23" s="25"/>
      <c r="I23" s="36">
        <f t="shared" si="1"/>
        <v>0</v>
      </c>
      <c r="J23" s="15"/>
      <c r="K23" s="15"/>
      <c r="L23" s="15"/>
      <c r="M23" s="15"/>
      <c r="N23" s="15">
        <v>15855</v>
      </c>
      <c r="O23" s="36">
        <f t="shared" si="2"/>
        <v>15855</v>
      </c>
      <c r="P23" s="7">
        <v>127601</v>
      </c>
      <c r="Q23" s="7">
        <v>32681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36">
        <f t="shared" si="3"/>
        <v>160282</v>
      </c>
      <c r="Y23" s="7"/>
      <c r="Z23" s="7" t="s">
        <v>2</v>
      </c>
      <c r="AA23" s="63"/>
      <c r="AB23" s="63"/>
      <c r="AC23" s="7"/>
      <c r="AD23" s="7"/>
      <c r="AE23" s="7"/>
      <c r="AF23" s="7"/>
      <c r="AG23" s="7"/>
      <c r="AH23" s="36">
        <v>0</v>
      </c>
      <c r="AI23" s="7"/>
      <c r="AJ23" s="7"/>
      <c r="AK23" s="7"/>
      <c r="AL23" s="7"/>
      <c r="AM23" s="7"/>
      <c r="AN23" s="7"/>
      <c r="AO23" s="7"/>
      <c r="AP23" s="36">
        <f t="shared" si="4"/>
        <v>0</v>
      </c>
      <c r="AQ23" s="7"/>
      <c r="AR23" s="7"/>
      <c r="AS23" s="7"/>
      <c r="AT23" s="7"/>
      <c r="AU23" s="7"/>
      <c r="AV23" s="7"/>
      <c r="AW23" s="36">
        <f t="shared" si="5"/>
        <v>0</v>
      </c>
      <c r="AX23" s="80">
        <f t="shared" si="0"/>
        <v>176137</v>
      </c>
    </row>
    <row r="24" spans="1:50" x14ac:dyDescent="0.25">
      <c r="A24" s="43">
        <f t="shared" si="6"/>
        <v>19</v>
      </c>
      <c r="B24" s="43">
        <v>4610</v>
      </c>
      <c r="C24" s="18" t="s">
        <v>66</v>
      </c>
      <c r="D24" s="25"/>
      <c r="E24" s="25"/>
      <c r="F24" s="25"/>
      <c r="G24" s="25"/>
      <c r="H24" s="25"/>
      <c r="I24" s="36">
        <f t="shared" si="1"/>
        <v>0</v>
      </c>
      <c r="J24" s="15"/>
      <c r="K24" s="15"/>
      <c r="L24" s="15"/>
      <c r="M24" s="15"/>
      <c r="N24" s="15"/>
      <c r="O24" s="36">
        <f t="shared" si="2"/>
        <v>0</v>
      </c>
      <c r="P24" s="7">
        <v>467703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36">
        <f t="shared" si="3"/>
        <v>467703</v>
      </c>
      <c r="Y24" s="7"/>
      <c r="Z24" s="7" t="s">
        <v>2</v>
      </c>
      <c r="AA24" s="63"/>
      <c r="AB24" s="63"/>
      <c r="AC24" s="7"/>
      <c r="AD24" s="7"/>
      <c r="AE24" s="7"/>
      <c r="AF24" s="7"/>
      <c r="AG24" s="7"/>
      <c r="AH24" s="36">
        <v>0</v>
      </c>
      <c r="AI24" s="7"/>
      <c r="AJ24" s="7">
        <v>655238</v>
      </c>
      <c r="AK24" s="7"/>
      <c r="AL24" s="7"/>
      <c r="AM24" s="7"/>
      <c r="AN24" s="7">
        <v>2426260</v>
      </c>
      <c r="AO24" s="7"/>
      <c r="AP24" s="36">
        <f t="shared" si="4"/>
        <v>3081498</v>
      </c>
      <c r="AQ24" s="7"/>
      <c r="AR24" s="7"/>
      <c r="AS24" s="7"/>
      <c r="AT24" s="7"/>
      <c r="AU24" s="7"/>
      <c r="AV24" s="7"/>
      <c r="AW24" s="36">
        <f t="shared" si="5"/>
        <v>0</v>
      </c>
      <c r="AX24" s="80">
        <f t="shared" si="0"/>
        <v>3549201</v>
      </c>
    </row>
    <row r="25" spans="1:50" x14ac:dyDescent="0.25">
      <c r="A25" s="43">
        <f t="shared" si="6"/>
        <v>20</v>
      </c>
      <c r="B25" s="43">
        <v>6477</v>
      </c>
      <c r="C25" s="18" t="s">
        <v>12</v>
      </c>
      <c r="D25" s="25"/>
      <c r="E25" s="25"/>
      <c r="F25" s="25"/>
      <c r="G25" s="25"/>
      <c r="H25" s="25"/>
      <c r="I25" s="36">
        <f t="shared" si="1"/>
        <v>0</v>
      </c>
      <c r="J25" s="15"/>
      <c r="K25" s="15"/>
      <c r="L25" s="15"/>
      <c r="M25" s="15"/>
      <c r="N25" s="15"/>
      <c r="O25" s="36">
        <f t="shared" si="2"/>
        <v>0</v>
      </c>
      <c r="P25" s="7">
        <v>10018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36">
        <f t="shared" si="3"/>
        <v>10018</v>
      </c>
      <c r="Y25" s="7"/>
      <c r="Z25" s="7" t="s">
        <v>2</v>
      </c>
      <c r="AA25" s="63"/>
      <c r="AB25" s="63"/>
      <c r="AC25" s="7"/>
      <c r="AD25" s="7"/>
      <c r="AE25" s="7"/>
      <c r="AF25" s="7"/>
      <c r="AG25" s="7"/>
      <c r="AH25" s="36">
        <v>0</v>
      </c>
      <c r="AI25" s="7"/>
      <c r="AJ25" s="7"/>
      <c r="AK25" s="7"/>
      <c r="AL25" s="7"/>
      <c r="AM25" s="7"/>
      <c r="AN25" s="7"/>
      <c r="AO25" s="7"/>
      <c r="AP25" s="36">
        <f t="shared" si="4"/>
        <v>0</v>
      </c>
      <c r="AQ25" s="7"/>
      <c r="AR25" s="7"/>
      <c r="AS25" s="7"/>
      <c r="AT25" s="7"/>
      <c r="AU25" s="7"/>
      <c r="AV25" s="7"/>
      <c r="AW25" s="36">
        <f t="shared" si="5"/>
        <v>0</v>
      </c>
      <c r="AX25" s="80">
        <f t="shared" si="0"/>
        <v>10018</v>
      </c>
    </row>
    <row r="26" spans="1:50" x14ac:dyDescent="0.25">
      <c r="A26" s="43">
        <f t="shared" si="6"/>
        <v>21</v>
      </c>
      <c r="B26" s="43">
        <v>30300</v>
      </c>
      <c r="C26" s="23" t="s">
        <v>13</v>
      </c>
      <c r="D26" s="25"/>
      <c r="E26" s="25"/>
      <c r="F26" s="25"/>
      <c r="G26" s="25"/>
      <c r="H26" s="25"/>
      <c r="I26" s="36">
        <f t="shared" si="1"/>
        <v>0</v>
      </c>
      <c r="J26" s="15"/>
      <c r="K26" s="15"/>
      <c r="L26" s="15"/>
      <c r="M26" s="15"/>
      <c r="N26" s="15"/>
      <c r="O26" s="36">
        <f t="shared" si="2"/>
        <v>0</v>
      </c>
      <c r="P26" s="7">
        <v>16557</v>
      </c>
      <c r="Q26" s="7">
        <v>2079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36">
        <f t="shared" si="3"/>
        <v>18636</v>
      </c>
      <c r="Y26" s="7"/>
      <c r="Z26" s="7" t="s">
        <v>2</v>
      </c>
      <c r="AA26" s="63"/>
      <c r="AB26" s="63"/>
      <c r="AC26" s="7"/>
      <c r="AD26" s="7"/>
      <c r="AE26" s="7"/>
      <c r="AF26" s="7"/>
      <c r="AG26" s="7"/>
      <c r="AH26" s="36">
        <v>0</v>
      </c>
      <c r="AI26" s="7"/>
      <c r="AJ26" s="7"/>
      <c r="AK26" s="7"/>
      <c r="AL26" s="7"/>
      <c r="AM26" s="7"/>
      <c r="AN26" s="7"/>
      <c r="AO26" s="7"/>
      <c r="AP26" s="36">
        <f t="shared" si="4"/>
        <v>0</v>
      </c>
      <c r="AQ26" s="7"/>
      <c r="AR26" s="7"/>
      <c r="AS26" s="7"/>
      <c r="AT26" s="7"/>
      <c r="AU26" s="7"/>
      <c r="AV26" s="7"/>
      <c r="AW26" s="36">
        <f t="shared" si="5"/>
        <v>0</v>
      </c>
      <c r="AX26" s="80">
        <f t="shared" si="0"/>
        <v>18636</v>
      </c>
    </row>
    <row r="27" spans="1:50" x14ac:dyDescent="0.25">
      <c r="A27" s="43">
        <f t="shared" si="6"/>
        <v>22</v>
      </c>
      <c r="B27" s="43">
        <v>6863</v>
      </c>
      <c r="C27" s="18" t="s">
        <v>14</v>
      </c>
      <c r="D27" s="25"/>
      <c r="E27" s="25"/>
      <c r="F27" s="25"/>
      <c r="G27" s="25"/>
      <c r="H27" s="25"/>
      <c r="I27" s="36">
        <f t="shared" si="1"/>
        <v>0</v>
      </c>
      <c r="J27" s="15"/>
      <c r="K27" s="15"/>
      <c r="L27" s="15"/>
      <c r="M27" s="15"/>
      <c r="N27" s="15"/>
      <c r="O27" s="36">
        <f t="shared" si="2"/>
        <v>0</v>
      </c>
      <c r="P27" s="7">
        <v>40</v>
      </c>
      <c r="Q27" s="7">
        <v>60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36">
        <f t="shared" si="3"/>
        <v>100</v>
      </c>
      <c r="Y27" s="7"/>
      <c r="Z27" s="7" t="s">
        <v>2</v>
      </c>
      <c r="AA27" s="63"/>
      <c r="AB27" s="63"/>
      <c r="AC27" s="7"/>
      <c r="AD27" s="7"/>
      <c r="AE27" s="7"/>
      <c r="AF27" s="7"/>
      <c r="AG27" s="7"/>
      <c r="AH27" s="36">
        <v>0</v>
      </c>
      <c r="AI27" s="7"/>
      <c r="AJ27" s="7"/>
      <c r="AK27" s="7"/>
      <c r="AL27" s="7"/>
      <c r="AM27" s="7"/>
      <c r="AN27" s="7"/>
      <c r="AO27" s="7"/>
      <c r="AP27" s="36">
        <f t="shared" si="4"/>
        <v>0</v>
      </c>
      <c r="AQ27" s="7"/>
      <c r="AR27" s="7"/>
      <c r="AS27" s="7"/>
      <c r="AT27" s="7"/>
      <c r="AU27" s="7"/>
      <c r="AV27" s="7"/>
      <c r="AW27" s="36">
        <f t="shared" si="5"/>
        <v>0</v>
      </c>
      <c r="AX27" s="80">
        <f t="shared" si="0"/>
        <v>100</v>
      </c>
    </row>
    <row r="28" spans="1:50" x14ac:dyDescent="0.25">
      <c r="A28" s="43">
        <f t="shared" si="6"/>
        <v>23</v>
      </c>
      <c r="B28" s="43">
        <v>16090</v>
      </c>
      <c r="C28" s="23" t="s">
        <v>111</v>
      </c>
      <c r="D28" s="25"/>
      <c r="E28" s="25"/>
      <c r="F28" s="25"/>
      <c r="G28" s="25"/>
      <c r="H28" s="25"/>
      <c r="I28" s="36">
        <f t="shared" si="1"/>
        <v>0</v>
      </c>
      <c r="J28" s="15"/>
      <c r="K28" s="15"/>
      <c r="L28" s="15"/>
      <c r="M28" s="15"/>
      <c r="N28" s="15"/>
      <c r="O28" s="36">
        <f t="shared" si="2"/>
        <v>0</v>
      </c>
      <c r="P28" s="7">
        <v>7058</v>
      </c>
      <c r="Q28" s="7">
        <v>7957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36">
        <f t="shared" si="3"/>
        <v>15015</v>
      </c>
      <c r="Y28" s="7"/>
      <c r="Z28" s="7" t="s">
        <v>2</v>
      </c>
      <c r="AA28" s="63"/>
      <c r="AB28" s="63"/>
      <c r="AC28" s="7"/>
      <c r="AD28" s="7"/>
      <c r="AE28" s="7"/>
      <c r="AF28" s="7"/>
      <c r="AG28" s="7"/>
      <c r="AH28" s="36">
        <v>0</v>
      </c>
      <c r="AI28" s="7"/>
      <c r="AJ28" s="7"/>
      <c r="AK28" s="7"/>
      <c r="AL28" s="7"/>
      <c r="AM28" s="7"/>
      <c r="AN28" s="7"/>
      <c r="AO28" s="7"/>
      <c r="AP28" s="36">
        <f t="shared" si="4"/>
        <v>0</v>
      </c>
      <c r="AQ28" s="7"/>
      <c r="AR28" s="7"/>
      <c r="AS28" s="7"/>
      <c r="AT28" s="7"/>
      <c r="AU28" s="7"/>
      <c r="AV28" s="7"/>
      <c r="AW28" s="36">
        <f t="shared" si="5"/>
        <v>0</v>
      </c>
      <c r="AX28" s="80">
        <f t="shared" si="0"/>
        <v>15015</v>
      </c>
    </row>
    <row r="29" spans="1:50" x14ac:dyDescent="0.25">
      <c r="A29" s="43">
        <f t="shared" si="6"/>
        <v>24</v>
      </c>
      <c r="B29" s="43">
        <v>7543</v>
      </c>
      <c r="C29" s="18" t="s">
        <v>15</v>
      </c>
      <c r="D29" s="25"/>
      <c r="E29" s="25"/>
      <c r="F29" s="25"/>
      <c r="G29" s="25"/>
      <c r="H29" s="25"/>
      <c r="I29" s="36">
        <f t="shared" si="1"/>
        <v>0</v>
      </c>
      <c r="J29" s="15"/>
      <c r="K29" s="15"/>
      <c r="L29" s="15"/>
      <c r="M29" s="15"/>
      <c r="N29" s="15"/>
      <c r="O29" s="36">
        <f t="shared" si="2"/>
        <v>0</v>
      </c>
      <c r="P29" s="7">
        <v>12900</v>
      </c>
      <c r="Q29" s="7">
        <v>5425</v>
      </c>
      <c r="R29" s="7">
        <v>11063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36">
        <f t="shared" si="3"/>
        <v>29388</v>
      </c>
      <c r="Y29" s="7"/>
      <c r="Z29" s="7" t="s">
        <v>2</v>
      </c>
      <c r="AA29" s="63"/>
      <c r="AB29" s="63"/>
      <c r="AC29" s="7"/>
      <c r="AD29" s="7"/>
      <c r="AE29" s="7"/>
      <c r="AF29" s="7"/>
      <c r="AG29" s="7"/>
      <c r="AH29" s="36">
        <v>0</v>
      </c>
      <c r="AI29" s="7"/>
      <c r="AJ29" s="7"/>
      <c r="AK29" s="7"/>
      <c r="AL29" s="7"/>
      <c r="AM29" s="7"/>
      <c r="AN29" s="7"/>
      <c r="AO29" s="7"/>
      <c r="AP29" s="36">
        <f t="shared" si="4"/>
        <v>0</v>
      </c>
      <c r="AQ29" s="7">
        <v>5350</v>
      </c>
      <c r="AR29" s="7"/>
      <c r="AS29" s="7"/>
      <c r="AT29" s="7"/>
      <c r="AU29" s="7"/>
      <c r="AV29" s="7"/>
      <c r="AW29" s="36">
        <f t="shared" si="5"/>
        <v>5350</v>
      </c>
      <c r="AX29" s="80">
        <f t="shared" si="0"/>
        <v>34738</v>
      </c>
    </row>
    <row r="30" spans="1:50" x14ac:dyDescent="0.25">
      <c r="A30" s="43">
        <f t="shared" si="6"/>
        <v>25</v>
      </c>
      <c r="B30" s="43">
        <v>7619</v>
      </c>
      <c r="C30" s="18" t="s">
        <v>22</v>
      </c>
      <c r="D30" s="25"/>
      <c r="E30" s="25"/>
      <c r="F30" s="25"/>
      <c r="G30" s="25"/>
      <c r="H30" s="25"/>
      <c r="I30" s="36">
        <f t="shared" si="1"/>
        <v>0</v>
      </c>
      <c r="J30" s="15"/>
      <c r="K30" s="15"/>
      <c r="L30" s="15"/>
      <c r="M30" s="15"/>
      <c r="N30" s="15"/>
      <c r="O30" s="36">
        <f t="shared" si="2"/>
        <v>0</v>
      </c>
      <c r="P30" s="7">
        <v>54409</v>
      </c>
      <c r="Q30" s="7">
        <v>40176</v>
      </c>
      <c r="R30" s="7">
        <v>28922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36">
        <f t="shared" si="3"/>
        <v>123507</v>
      </c>
      <c r="Y30" s="7"/>
      <c r="Z30" s="7" t="s">
        <v>2</v>
      </c>
      <c r="AA30" s="63"/>
      <c r="AB30" s="63"/>
      <c r="AC30" s="7"/>
      <c r="AD30" s="7"/>
      <c r="AE30" s="7"/>
      <c r="AF30" s="7"/>
      <c r="AG30" s="7"/>
      <c r="AH30" s="36">
        <v>0</v>
      </c>
      <c r="AI30" s="7"/>
      <c r="AJ30" s="7"/>
      <c r="AK30" s="7"/>
      <c r="AL30" s="7"/>
      <c r="AM30" s="7"/>
      <c r="AN30" s="7"/>
      <c r="AO30" s="7"/>
      <c r="AP30" s="36">
        <f t="shared" si="4"/>
        <v>0</v>
      </c>
      <c r="AQ30" s="7"/>
      <c r="AR30" s="7"/>
      <c r="AS30" s="7"/>
      <c r="AT30" s="7"/>
      <c r="AU30" s="7"/>
      <c r="AV30" s="7"/>
      <c r="AW30" s="36">
        <f t="shared" si="5"/>
        <v>0</v>
      </c>
      <c r="AX30" s="80">
        <f t="shared" si="0"/>
        <v>123507</v>
      </c>
    </row>
    <row r="31" spans="1:50" x14ac:dyDescent="0.25">
      <c r="A31" s="43">
        <f t="shared" si="6"/>
        <v>26</v>
      </c>
      <c r="B31" s="43">
        <v>8489</v>
      </c>
      <c r="C31" s="18" t="s">
        <v>29</v>
      </c>
      <c r="D31" s="25"/>
      <c r="E31" s="25"/>
      <c r="F31" s="25"/>
      <c r="G31" s="25"/>
      <c r="H31" s="25"/>
      <c r="I31" s="36">
        <f t="shared" si="1"/>
        <v>0</v>
      </c>
      <c r="J31" s="15"/>
      <c r="K31" s="15"/>
      <c r="L31" s="15"/>
      <c r="M31" s="15"/>
      <c r="N31" s="15"/>
      <c r="O31" s="36">
        <f t="shared" si="2"/>
        <v>0</v>
      </c>
      <c r="P31" s="7">
        <v>1689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36">
        <f t="shared" si="3"/>
        <v>1689</v>
      </c>
      <c r="Y31" s="7"/>
      <c r="Z31" s="7" t="s">
        <v>2</v>
      </c>
      <c r="AA31" s="63"/>
      <c r="AB31" s="63"/>
      <c r="AC31" s="7"/>
      <c r="AD31" s="7"/>
      <c r="AE31" s="7"/>
      <c r="AF31" s="7"/>
      <c r="AG31" s="7"/>
      <c r="AH31" s="36">
        <v>0</v>
      </c>
      <c r="AI31" s="7"/>
      <c r="AJ31" s="7"/>
      <c r="AK31" s="7"/>
      <c r="AL31" s="7"/>
      <c r="AM31" s="7"/>
      <c r="AN31" s="7"/>
      <c r="AO31" s="7"/>
      <c r="AP31" s="36">
        <f t="shared" si="4"/>
        <v>0</v>
      </c>
      <c r="AQ31" s="7"/>
      <c r="AR31" s="7"/>
      <c r="AS31" s="7"/>
      <c r="AT31" s="7"/>
      <c r="AU31" s="7"/>
      <c r="AV31" s="7"/>
      <c r="AW31" s="36">
        <f t="shared" si="5"/>
        <v>0</v>
      </c>
      <c r="AX31" s="80">
        <f t="shared" si="0"/>
        <v>1689</v>
      </c>
    </row>
    <row r="32" spans="1:50" x14ac:dyDescent="0.25">
      <c r="A32" s="43">
        <f t="shared" si="6"/>
        <v>27</v>
      </c>
      <c r="B32" s="43">
        <v>29491</v>
      </c>
      <c r="C32" s="18" t="s">
        <v>148</v>
      </c>
      <c r="D32" s="25"/>
      <c r="E32" s="25"/>
      <c r="F32" s="25"/>
      <c r="G32" s="25"/>
      <c r="H32" s="25"/>
      <c r="I32" s="36">
        <f t="shared" si="1"/>
        <v>0</v>
      </c>
      <c r="J32" s="15"/>
      <c r="K32" s="15"/>
      <c r="L32" s="15"/>
      <c r="M32" s="15"/>
      <c r="N32" s="15"/>
      <c r="O32" s="36">
        <f t="shared" si="2"/>
        <v>0</v>
      </c>
      <c r="P32" s="7">
        <v>0</v>
      </c>
      <c r="Q32" s="7">
        <v>0</v>
      </c>
      <c r="R32" s="7">
        <v>20560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36">
        <f t="shared" si="3"/>
        <v>20560</v>
      </c>
      <c r="Y32" s="7"/>
      <c r="Z32" s="7" t="s">
        <v>2</v>
      </c>
      <c r="AA32" s="63"/>
      <c r="AB32" s="63"/>
      <c r="AC32" s="7"/>
      <c r="AD32" s="7"/>
      <c r="AE32" s="7"/>
      <c r="AF32" s="7"/>
      <c r="AG32" s="7"/>
      <c r="AH32" s="36">
        <v>0</v>
      </c>
      <c r="AI32" s="7"/>
      <c r="AJ32" s="7"/>
      <c r="AK32" s="7"/>
      <c r="AL32" s="7"/>
      <c r="AM32" s="7"/>
      <c r="AN32" s="7"/>
      <c r="AO32" s="7"/>
      <c r="AP32" s="36">
        <f t="shared" si="4"/>
        <v>0</v>
      </c>
      <c r="AQ32" s="7"/>
      <c r="AR32" s="7"/>
      <c r="AS32" s="7"/>
      <c r="AT32" s="7"/>
      <c r="AU32" s="7"/>
      <c r="AV32" s="7"/>
      <c r="AW32" s="36">
        <f t="shared" si="5"/>
        <v>0</v>
      </c>
      <c r="AX32" s="80">
        <f t="shared" si="0"/>
        <v>20560</v>
      </c>
    </row>
    <row r="33" spans="1:51" x14ac:dyDescent="0.25">
      <c r="A33" s="43">
        <f t="shared" si="6"/>
        <v>28</v>
      </c>
      <c r="B33" s="43">
        <v>13201</v>
      </c>
      <c r="C33" s="18" t="s">
        <v>24</v>
      </c>
      <c r="D33" s="25"/>
      <c r="E33" s="25"/>
      <c r="F33" s="25"/>
      <c r="G33" s="25"/>
      <c r="H33" s="25"/>
      <c r="I33" s="36">
        <f t="shared" si="1"/>
        <v>0</v>
      </c>
      <c r="J33" s="15"/>
      <c r="K33" s="15"/>
      <c r="L33" s="15"/>
      <c r="M33" s="15"/>
      <c r="N33" s="15"/>
      <c r="O33" s="36">
        <f t="shared" si="2"/>
        <v>0</v>
      </c>
      <c r="P33" s="7">
        <v>40</v>
      </c>
      <c r="Q33" s="7">
        <v>60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36">
        <f t="shared" si="3"/>
        <v>100</v>
      </c>
      <c r="Y33" s="7"/>
      <c r="Z33" s="7" t="s">
        <v>2</v>
      </c>
      <c r="AA33" s="63"/>
      <c r="AB33" s="63"/>
      <c r="AC33" s="7"/>
      <c r="AD33" s="7"/>
      <c r="AE33" s="7"/>
      <c r="AF33" s="7"/>
      <c r="AG33" s="7"/>
      <c r="AH33" s="36">
        <v>0</v>
      </c>
      <c r="AI33" s="7"/>
      <c r="AJ33" s="7"/>
      <c r="AK33" s="7"/>
      <c r="AL33" s="7"/>
      <c r="AM33" s="7"/>
      <c r="AN33" s="7"/>
      <c r="AO33" s="7"/>
      <c r="AP33" s="36">
        <f t="shared" si="4"/>
        <v>0</v>
      </c>
      <c r="AQ33" s="7"/>
      <c r="AR33" s="7"/>
      <c r="AS33" s="7"/>
      <c r="AT33" s="7"/>
      <c r="AU33" s="7"/>
      <c r="AV33" s="7"/>
      <c r="AW33" s="36">
        <f t="shared" si="5"/>
        <v>0</v>
      </c>
      <c r="AX33" s="80">
        <f t="shared" si="0"/>
        <v>100</v>
      </c>
    </row>
    <row r="34" spans="1:51" x14ac:dyDescent="0.25">
      <c r="A34" s="43">
        <f t="shared" si="6"/>
        <v>29</v>
      </c>
      <c r="B34" s="43">
        <v>29792</v>
      </c>
      <c r="C34" s="18" t="s">
        <v>23</v>
      </c>
      <c r="D34" s="25"/>
      <c r="E34" s="25"/>
      <c r="F34" s="25"/>
      <c r="G34" s="25"/>
      <c r="H34" s="25"/>
      <c r="I34" s="36">
        <f t="shared" si="1"/>
        <v>0</v>
      </c>
      <c r="J34" s="15"/>
      <c r="K34" s="15"/>
      <c r="L34" s="15"/>
      <c r="M34" s="15"/>
      <c r="N34" s="15"/>
      <c r="O34" s="36">
        <f t="shared" si="2"/>
        <v>0</v>
      </c>
      <c r="P34" s="7">
        <v>13821</v>
      </c>
      <c r="Q34" s="7">
        <v>60</v>
      </c>
      <c r="R34" s="7">
        <v>0</v>
      </c>
      <c r="S34" s="7">
        <v>0</v>
      </c>
      <c r="T34" s="7">
        <v>589402</v>
      </c>
      <c r="U34" s="7">
        <v>0</v>
      </c>
      <c r="V34" s="7">
        <v>0</v>
      </c>
      <c r="W34" s="7">
        <v>92</v>
      </c>
      <c r="X34" s="36">
        <f t="shared" si="3"/>
        <v>603375</v>
      </c>
      <c r="Y34" s="7"/>
      <c r="Z34" s="7" t="s">
        <v>2</v>
      </c>
      <c r="AA34" s="63"/>
      <c r="AB34" s="63"/>
      <c r="AC34" s="7"/>
      <c r="AD34" s="7"/>
      <c r="AE34" s="7"/>
      <c r="AF34" s="7"/>
      <c r="AG34" s="7"/>
      <c r="AH34" s="36">
        <v>0</v>
      </c>
      <c r="AI34" s="7"/>
      <c r="AJ34" s="7"/>
      <c r="AK34" s="7"/>
      <c r="AL34" s="7"/>
      <c r="AM34" s="7"/>
      <c r="AN34" s="7"/>
      <c r="AO34" s="7"/>
      <c r="AP34" s="36">
        <f t="shared" si="4"/>
        <v>0</v>
      </c>
      <c r="AQ34" s="7"/>
      <c r="AR34" s="7"/>
      <c r="AS34" s="7"/>
      <c r="AT34" s="7"/>
      <c r="AU34" s="7"/>
      <c r="AV34" s="7"/>
      <c r="AW34" s="36">
        <f t="shared" si="5"/>
        <v>0</v>
      </c>
      <c r="AX34" s="80">
        <f t="shared" si="0"/>
        <v>603375</v>
      </c>
      <c r="AY34" s="6"/>
    </row>
    <row r="35" spans="1:51" x14ac:dyDescent="0.25">
      <c r="A35" s="43">
        <f t="shared" si="6"/>
        <v>30</v>
      </c>
      <c r="B35" s="43">
        <v>30270</v>
      </c>
      <c r="C35" s="18" t="s">
        <v>152</v>
      </c>
      <c r="D35" s="25"/>
      <c r="E35" s="25"/>
      <c r="F35" s="25"/>
      <c r="G35" s="25"/>
      <c r="H35" s="25"/>
      <c r="I35" s="36">
        <f t="shared" si="1"/>
        <v>0</v>
      </c>
      <c r="J35" s="15"/>
      <c r="K35" s="15"/>
      <c r="L35" s="15"/>
      <c r="M35" s="15"/>
      <c r="N35" s="15"/>
      <c r="O35" s="36">
        <f t="shared" si="2"/>
        <v>0</v>
      </c>
      <c r="P35" s="7">
        <v>78112</v>
      </c>
      <c r="Q35" s="7">
        <v>79474</v>
      </c>
      <c r="R35" s="7">
        <v>82414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36">
        <f t="shared" si="3"/>
        <v>240000</v>
      </c>
      <c r="Y35" s="7"/>
      <c r="Z35" s="7" t="s">
        <v>2</v>
      </c>
      <c r="AA35" s="63"/>
      <c r="AB35" s="63"/>
      <c r="AC35" s="7"/>
      <c r="AD35" s="7"/>
      <c r="AE35" s="7"/>
      <c r="AF35" s="7"/>
      <c r="AG35" s="7"/>
      <c r="AH35" s="36">
        <v>0</v>
      </c>
      <c r="AI35" s="7"/>
      <c r="AJ35" s="7"/>
      <c r="AK35" s="7"/>
      <c r="AL35" s="7"/>
      <c r="AM35" s="7"/>
      <c r="AN35" s="7"/>
      <c r="AO35" s="7"/>
      <c r="AP35" s="36">
        <f t="shared" si="4"/>
        <v>0</v>
      </c>
      <c r="AQ35" s="7"/>
      <c r="AR35" s="7"/>
      <c r="AS35" s="7"/>
      <c r="AT35" s="7"/>
      <c r="AU35" s="7"/>
      <c r="AV35" s="7"/>
      <c r="AW35" s="36">
        <f t="shared" si="5"/>
        <v>0</v>
      </c>
      <c r="AX35" s="80">
        <f t="shared" si="0"/>
        <v>240000</v>
      </c>
    </row>
    <row r="36" spans="1:51" x14ac:dyDescent="0.25">
      <c r="A36" s="43">
        <f t="shared" si="6"/>
        <v>31</v>
      </c>
      <c r="B36" s="43">
        <v>48023</v>
      </c>
      <c r="C36" s="5" t="s">
        <v>153</v>
      </c>
      <c r="D36" s="25"/>
      <c r="E36" s="25"/>
      <c r="F36" s="25"/>
      <c r="G36" s="25"/>
      <c r="H36" s="25"/>
      <c r="I36" s="36">
        <f t="shared" si="1"/>
        <v>0</v>
      </c>
      <c r="J36" s="15"/>
      <c r="K36" s="15"/>
      <c r="L36" s="15"/>
      <c r="M36" s="15"/>
      <c r="N36" s="15"/>
      <c r="O36" s="36">
        <f t="shared" si="2"/>
        <v>0</v>
      </c>
      <c r="P36" s="7">
        <v>8769</v>
      </c>
      <c r="Q36" s="7">
        <v>52687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36">
        <f t="shared" si="3"/>
        <v>61456</v>
      </c>
      <c r="Y36" s="7"/>
      <c r="Z36" s="7" t="s">
        <v>2</v>
      </c>
      <c r="AA36" s="63"/>
      <c r="AB36" s="63"/>
      <c r="AC36" s="7"/>
      <c r="AD36" s="7"/>
      <c r="AE36" s="7"/>
      <c r="AF36" s="7"/>
      <c r="AG36" s="7"/>
      <c r="AH36" s="36">
        <v>0</v>
      </c>
      <c r="AI36" s="7"/>
      <c r="AJ36" s="7"/>
      <c r="AK36" s="7"/>
      <c r="AL36" s="7"/>
      <c r="AM36" s="7"/>
      <c r="AN36" s="7"/>
      <c r="AO36" s="7"/>
      <c r="AP36" s="36">
        <f t="shared" si="4"/>
        <v>0</v>
      </c>
      <c r="AQ36" s="7"/>
      <c r="AR36" s="7"/>
      <c r="AS36" s="7"/>
      <c r="AT36" s="7"/>
      <c r="AU36" s="7"/>
      <c r="AV36" s="7"/>
      <c r="AW36" s="36">
        <f t="shared" si="5"/>
        <v>0</v>
      </c>
      <c r="AX36" s="80">
        <f t="shared" si="0"/>
        <v>61456</v>
      </c>
    </row>
    <row r="37" spans="1:51" x14ac:dyDescent="0.25">
      <c r="A37" s="43">
        <f t="shared" si="6"/>
        <v>32</v>
      </c>
      <c r="B37" s="43">
        <v>31607</v>
      </c>
      <c r="C37" s="18" t="s">
        <v>112</v>
      </c>
      <c r="D37" s="25"/>
      <c r="E37" s="25"/>
      <c r="F37" s="25"/>
      <c r="G37" s="25"/>
      <c r="H37" s="25"/>
      <c r="I37" s="36">
        <f t="shared" si="1"/>
        <v>0</v>
      </c>
      <c r="J37" s="15"/>
      <c r="K37" s="15"/>
      <c r="L37" s="15"/>
      <c r="M37" s="15"/>
      <c r="N37" s="15"/>
      <c r="O37" s="36">
        <f t="shared" si="2"/>
        <v>0</v>
      </c>
      <c r="P37" s="7">
        <v>4148</v>
      </c>
      <c r="Q37" s="7">
        <v>3362</v>
      </c>
      <c r="R37" s="7">
        <v>64583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36">
        <f t="shared" si="3"/>
        <v>72093</v>
      </c>
      <c r="Y37" s="7"/>
      <c r="Z37" s="7" t="s">
        <v>2</v>
      </c>
      <c r="AA37" s="63"/>
      <c r="AB37" s="63"/>
      <c r="AC37" s="7"/>
      <c r="AD37" s="7"/>
      <c r="AE37" s="7"/>
      <c r="AF37" s="7"/>
      <c r="AG37" s="7"/>
      <c r="AH37" s="36">
        <v>0</v>
      </c>
      <c r="AI37" s="7"/>
      <c r="AJ37" s="7"/>
      <c r="AK37" s="7"/>
      <c r="AL37" s="7"/>
      <c r="AM37" s="7"/>
      <c r="AN37" s="7"/>
      <c r="AO37" s="7"/>
      <c r="AP37" s="36">
        <f t="shared" si="4"/>
        <v>0</v>
      </c>
      <c r="AQ37" s="7"/>
      <c r="AR37" s="7"/>
      <c r="AS37" s="7"/>
      <c r="AT37" s="7"/>
      <c r="AU37" s="7"/>
      <c r="AV37" s="7"/>
      <c r="AW37" s="36">
        <f t="shared" si="5"/>
        <v>0</v>
      </c>
      <c r="AX37" s="80">
        <f t="shared" si="0"/>
        <v>72093</v>
      </c>
    </row>
    <row r="38" spans="1:51" x14ac:dyDescent="0.25">
      <c r="A38" s="43">
        <f t="shared" si="6"/>
        <v>33</v>
      </c>
      <c r="B38" s="43">
        <v>47733</v>
      </c>
      <c r="C38" s="20" t="s">
        <v>40</v>
      </c>
      <c r="D38" s="25"/>
      <c r="E38" s="25"/>
      <c r="F38" s="25"/>
      <c r="G38" s="25"/>
      <c r="H38" s="25"/>
      <c r="I38" s="36">
        <f t="shared" si="1"/>
        <v>0</v>
      </c>
      <c r="J38" s="15"/>
      <c r="K38" s="15"/>
      <c r="L38" s="15"/>
      <c r="M38" s="15"/>
      <c r="N38" s="15"/>
      <c r="O38" s="36">
        <f t="shared" si="2"/>
        <v>0</v>
      </c>
      <c r="P38" s="7">
        <v>6819</v>
      </c>
      <c r="Q38" s="7">
        <v>12256</v>
      </c>
      <c r="R38" s="7">
        <v>27240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36">
        <f t="shared" si="3"/>
        <v>46315</v>
      </c>
      <c r="Y38" s="7"/>
      <c r="Z38" s="7" t="s">
        <v>2</v>
      </c>
      <c r="AA38" s="63"/>
      <c r="AB38" s="63"/>
      <c r="AC38" s="7"/>
      <c r="AD38" s="7"/>
      <c r="AE38" s="7"/>
      <c r="AF38" s="7"/>
      <c r="AG38" s="7"/>
      <c r="AH38" s="36">
        <v>0</v>
      </c>
      <c r="AI38" s="7"/>
      <c r="AJ38" s="7"/>
      <c r="AK38" s="7"/>
      <c r="AL38" s="7"/>
      <c r="AM38" s="7"/>
      <c r="AN38" s="7"/>
      <c r="AO38" s="7"/>
      <c r="AP38" s="36">
        <f t="shared" si="4"/>
        <v>0</v>
      </c>
      <c r="AQ38" s="7"/>
      <c r="AR38" s="7"/>
      <c r="AS38" s="7"/>
      <c r="AT38" s="7"/>
      <c r="AU38" s="7"/>
      <c r="AV38" s="7"/>
      <c r="AW38" s="36">
        <f t="shared" si="5"/>
        <v>0</v>
      </c>
      <c r="AX38" s="80">
        <f t="shared" ref="AX38:AX69" si="9">I38+O38+X38+AH38+AP38+AW38+AI38</f>
        <v>46315</v>
      </c>
    </row>
    <row r="39" spans="1:51" x14ac:dyDescent="0.25">
      <c r="A39" s="43">
        <f t="shared" si="6"/>
        <v>34</v>
      </c>
      <c r="B39" s="43">
        <v>41948</v>
      </c>
      <c r="C39" s="18" t="s">
        <v>96</v>
      </c>
      <c r="D39" s="25"/>
      <c r="E39" s="25"/>
      <c r="F39" s="25"/>
      <c r="G39" s="25"/>
      <c r="H39" s="25"/>
      <c r="I39" s="36">
        <f t="shared" si="1"/>
        <v>0</v>
      </c>
      <c r="J39" s="15"/>
      <c r="K39" s="15"/>
      <c r="L39" s="15"/>
      <c r="M39" s="15"/>
      <c r="N39" s="15"/>
      <c r="O39" s="36">
        <f t="shared" si="2"/>
        <v>0</v>
      </c>
      <c r="P39" s="7">
        <v>33926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36">
        <f t="shared" si="3"/>
        <v>33926</v>
      </c>
      <c r="Y39" s="7"/>
      <c r="Z39" s="7" t="s">
        <v>2</v>
      </c>
      <c r="AA39" s="63"/>
      <c r="AB39" s="63"/>
      <c r="AC39" s="7"/>
      <c r="AD39" s="7"/>
      <c r="AE39" s="7"/>
      <c r="AF39" s="7"/>
      <c r="AG39" s="7"/>
      <c r="AH39" s="36">
        <v>0</v>
      </c>
      <c r="AI39" s="7"/>
      <c r="AJ39" s="7">
        <v>140007</v>
      </c>
      <c r="AK39" s="7"/>
      <c r="AL39" s="7"/>
      <c r="AM39" s="7"/>
      <c r="AN39" s="7">
        <v>182093</v>
      </c>
      <c r="AO39" s="7"/>
      <c r="AP39" s="36">
        <f t="shared" si="4"/>
        <v>322100</v>
      </c>
      <c r="AQ39" s="7"/>
      <c r="AR39" s="7"/>
      <c r="AS39" s="7"/>
      <c r="AT39" s="7"/>
      <c r="AU39" s="7"/>
      <c r="AV39" s="7"/>
      <c r="AW39" s="36">
        <f t="shared" si="5"/>
        <v>0</v>
      </c>
      <c r="AX39" s="80">
        <f t="shared" si="9"/>
        <v>356026</v>
      </c>
    </row>
    <row r="40" spans="1:51" x14ac:dyDescent="0.25">
      <c r="A40" s="43">
        <f t="shared" si="6"/>
        <v>35</v>
      </c>
      <c r="B40" s="43">
        <v>14311</v>
      </c>
      <c r="C40" s="18" t="s">
        <v>25</v>
      </c>
      <c r="D40" s="25"/>
      <c r="E40" s="25"/>
      <c r="F40" s="25"/>
      <c r="G40" s="25"/>
      <c r="H40" s="25"/>
      <c r="I40" s="36">
        <f t="shared" si="1"/>
        <v>0</v>
      </c>
      <c r="J40" s="15"/>
      <c r="K40" s="15"/>
      <c r="L40" s="15"/>
      <c r="M40" s="15"/>
      <c r="N40" s="15"/>
      <c r="O40" s="36">
        <f t="shared" si="2"/>
        <v>0</v>
      </c>
      <c r="P40" s="7">
        <v>18810</v>
      </c>
      <c r="Q40" s="7">
        <v>60</v>
      </c>
      <c r="R40" s="7">
        <v>3114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36">
        <f t="shared" si="3"/>
        <v>21984</v>
      </c>
      <c r="Y40" s="7"/>
      <c r="Z40" s="7" t="s">
        <v>2</v>
      </c>
      <c r="AA40" s="63"/>
      <c r="AB40" s="63"/>
      <c r="AC40" s="7"/>
      <c r="AD40" s="7"/>
      <c r="AE40" s="7"/>
      <c r="AF40" s="7"/>
      <c r="AG40" s="7"/>
      <c r="AH40" s="36">
        <v>0</v>
      </c>
      <c r="AI40" s="7"/>
      <c r="AJ40" s="7"/>
      <c r="AK40" s="7"/>
      <c r="AL40" s="7"/>
      <c r="AM40" s="7"/>
      <c r="AN40" s="7">
        <v>210744</v>
      </c>
      <c r="AO40" s="7"/>
      <c r="AP40" s="36">
        <f t="shared" si="4"/>
        <v>210744</v>
      </c>
      <c r="AQ40" s="7"/>
      <c r="AR40" s="7"/>
      <c r="AS40" s="7"/>
      <c r="AT40" s="7"/>
      <c r="AU40" s="7"/>
      <c r="AV40" s="7"/>
      <c r="AW40" s="36">
        <f t="shared" si="5"/>
        <v>0</v>
      </c>
      <c r="AX40" s="80">
        <f t="shared" si="9"/>
        <v>232728</v>
      </c>
    </row>
    <row r="41" spans="1:51" x14ac:dyDescent="0.25">
      <c r="A41" s="43">
        <f t="shared" si="6"/>
        <v>36</v>
      </c>
      <c r="B41" s="43">
        <v>6634</v>
      </c>
      <c r="C41" s="18" t="s">
        <v>19</v>
      </c>
      <c r="D41" s="25">
        <v>247092</v>
      </c>
      <c r="E41" s="25">
        <v>1875</v>
      </c>
      <c r="F41" s="25"/>
      <c r="G41" s="25"/>
      <c r="H41" s="25">
        <v>92</v>
      </c>
      <c r="I41" s="36">
        <f t="shared" si="1"/>
        <v>249059</v>
      </c>
      <c r="J41" s="15"/>
      <c r="K41" s="15"/>
      <c r="L41" s="15"/>
      <c r="M41" s="15"/>
      <c r="N41" s="15"/>
      <c r="O41" s="36">
        <f t="shared" si="2"/>
        <v>0</v>
      </c>
      <c r="P41" s="7">
        <v>2940</v>
      </c>
      <c r="Q41" s="7">
        <v>7558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36">
        <f t="shared" si="3"/>
        <v>10498</v>
      </c>
      <c r="Y41" s="7"/>
      <c r="Z41" s="7" t="s">
        <v>2</v>
      </c>
      <c r="AA41" s="63"/>
      <c r="AB41" s="63"/>
      <c r="AC41" s="7"/>
      <c r="AD41" s="7"/>
      <c r="AE41" s="7"/>
      <c r="AF41" s="7"/>
      <c r="AG41" s="7"/>
      <c r="AH41" s="36">
        <v>0</v>
      </c>
      <c r="AI41" s="7"/>
      <c r="AJ41" s="7"/>
      <c r="AK41" s="7"/>
      <c r="AL41" s="7"/>
      <c r="AM41" s="7"/>
      <c r="AN41" s="7"/>
      <c r="AO41" s="7"/>
      <c r="AP41" s="36">
        <f t="shared" si="4"/>
        <v>0</v>
      </c>
      <c r="AQ41" s="7"/>
      <c r="AR41" s="7"/>
      <c r="AS41" s="7"/>
      <c r="AT41" s="7"/>
      <c r="AU41" s="7"/>
      <c r="AV41" s="7"/>
      <c r="AW41" s="36">
        <f t="shared" si="5"/>
        <v>0</v>
      </c>
      <c r="AX41" s="80">
        <f t="shared" si="9"/>
        <v>259557</v>
      </c>
    </row>
    <row r="42" spans="1:51" x14ac:dyDescent="0.25">
      <c r="A42" s="43">
        <f t="shared" si="6"/>
        <v>37</v>
      </c>
      <c r="B42" s="43">
        <v>601</v>
      </c>
      <c r="C42" s="18" t="s">
        <v>51</v>
      </c>
      <c r="D42" s="25">
        <v>228789</v>
      </c>
      <c r="E42" s="25">
        <v>4792</v>
      </c>
      <c r="F42" s="25"/>
      <c r="G42" s="25"/>
      <c r="H42" s="25">
        <v>112</v>
      </c>
      <c r="I42" s="36">
        <f t="shared" si="1"/>
        <v>233693</v>
      </c>
      <c r="J42" s="15"/>
      <c r="K42" s="15"/>
      <c r="L42" s="15"/>
      <c r="M42" s="15"/>
      <c r="N42" s="15"/>
      <c r="O42" s="36">
        <f t="shared" si="2"/>
        <v>0</v>
      </c>
      <c r="P42" s="7">
        <v>163967</v>
      </c>
      <c r="Q42" s="7">
        <v>269680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36">
        <f t="shared" si="3"/>
        <v>433647</v>
      </c>
      <c r="Y42" s="7"/>
      <c r="Z42" s="7" t="s">
        <v>2</v>
      </c>
      <c r="AA42" s="63"/>
      <c r="AB42" s="63"/>
      <c r="AC42" s="7"/>
      <c r="AD42" s="7"/>
      <c r="AE42" s="7"/>
      <c r="AF42" s="7"/>
      <c r="AG42" s="7"/>
      <c r="AH42" s="36">
        <v>0</v>
      </c>
      <c r="AI42" s="7"/>
      <c r="AJ42" s="7"/>
      <c r="AK42" s="7"/>
      <c r="AL42" s="7"/>
      <c r="AM42" s="7"/>
      <c r="AN42" s="7"/>
      <c r="AO42" s="7"/>
      <c r="AP42" s="36">
        <f t="shared" si="4"/>
        <v>0</v>
      </c>
      <c r="AQ42" s="7"/>
      <c r="AR42" s="7"/>
      <c r="AS42" s="7"/>
      <c r="AT42" s="7"/>
      <c r="AU42" s="7"/>
      <c r="AV42" s="7"/>
      <c r="AW42" s="36">
        <f t="shared" si="5"/>
        <v>0</v>
      </c>
      <c r="AX42" s="80">
        <f t="shared" si="9"/>
        <v>667340</v>
      </c>
      <c r="AY42" s="6"/>
    </row>
    <row r="43" spans="1:51" x14ac:dyDescent="0.25">
      <c r="A43" s="43">
        <f t="shared" si="6"/>
        <v>38</v>
      </c>
      <c r="B43" s="43">
        <v>58130</v>
      </c>
      <c r="C43" s="2" t="s">
        <v>154</v>
      </c>
      <c r="D43" s="25">
        <v>158219</v>
      </c>
      <c r="E43" s="25">
        <v>3659</v>
      </c>
      <c r="F43" s="25"/>
      <c r="G43" s="25"/>
      <c r="H43" s="25">
        <v>1146</v>
      </c>
      <c r="I43" s="36">
        <f t="shared" si="1"/>
        <v>163024</v>
      </c>
      <c r="J43" s="15"/>
      <c r="K43" s="15"/>
      <c r="L43" s="15"/>
      <c r="M43" s="15"/>
      <c r="N43" s="15"/>
      <c r="O43" s="36">
        <f t="shared" si="2"/>
        <v>0</v>
      </c>
      <c r="P43" s="7">
        <v>7376</v>
      </c>
      <c r="Q43" s="7">
        <v>60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36">
        <f t="shared" si="3"/>
        <v>7436</v>
      </c>
      <c r="Y43" s="7"/>
      <c r="Z43" s="7" t="s">
        <v>2</v>
      </c>
      <c r="AA43" s="63"/>
      <c r="AB43" s="63"/>
      <c r="AC43" s="7"/>
      <c r="AD43" s="7"/>
      <c r="AE43" s="7"/>
      <c r="AF43" s="7"/>
      <c r="AG43" s="7"/>
      <c r="AH43" s="36">
        <v>0</v>
      </c>
      <c r="AI43" s="7"/>
      <c r="AJ43" s="7"/>
      <c r="AK43" s="7"/>
      <c r="AL43" s="7"/>
      <c r="AM43" s="7"/>
      <c r="AN43" s="7"/>
      <c r="AO43" s="7"/>
      <c r="AP43" s="36">
        <f t="shared" si="4"/>
        <v>0</v>
      </c>
      <c r="AQ43" s="7"/>
      <c r="AR43" s="7"/>
      <c r="AS43" s="7"/>
      <c r="AT43" s="7"/>
      <c r="AU43" s="7"/>
      <c r="AV43" s="7"/>
      <c r="AW43" s="36">
        <f t="shared" si="5"/>
        <v>0</v>
      </c>
      <c r="AX43" s="80">
        <f t="shared" si="9"/>
        <v>170460</v>
      </c>
    </row>
    <row r="44" spans="1:51" x14ac:dyDescent="0.25">
      <c r="A44" s="43">
        <f t="shared" si="6"/>
        <v>39</v>
      </c>
      <c r="B44" s="43">
        <v>4532</v>
      </c>
      <c r="C44" s="2" t="s">
        <v>52</v>
      </c>
      <c r="D44" s="25">
        <v>285301</v>
      </c>
      <c r="E44" s="25">
        <v>1697</v>
      </c>
      <c r="F44" s="25"/>
      <c r="G44" s="25">
        <v>61852</v>
      </c>
      <c r="H44" s="25"/>
      <c r="I44" s="36">
        <f t="shared" si="1"/>
        <v>348850</v>
      </c>
      <c r="J44" s="15"/>
      <c r="K44" s="15"/>
      <c r="L44" s="15"/>
      <c r="M44" s="15"/>
      <c r="N44" s="15"/>
      <c r="O44" s="36">
        <f t="shared" si="2"/>
        <v>0</v>
      </c>
      <c r="P44" s="7">
        <v>0</v>
      </c>
      <c r="Q44" s="7">
        <v>0</v>
      </c>
      <c r="R44" s="7">
        <v>0</v>
      </c>
      <c r="S44" s="7">
        <v>186872</v>
      </c>
      <c r="T44" s="7">
        <v>0</v>
      </c>
      <c r="U44" s="7">
        <v>0</v>
      </c>
      <c r="V44" s="7">
        <v>0</v>
      </c>
      <c r="W44" s="7">
        <v>0</v>
      </c>
      <c r="X44" s="36">
        <f t="shared" si="3"/>
        <v>186872</v>
      </c>
      <c r="Y44" s="7"/>
      <c r="Z44" s="7" t="s">
        <v>2</v>
      </c>
      <c r="AA44" s="63"/>
      <c r="AB44" s="63"/>
      <c r="AC44" s="7"/>
      <c r="AD44" s="7"/>
      <c r="AE44" s="7"/>
      <c r="AF44" s="7"/>
      <c r="AG44" s="7"/>
      <c r="AH44" s="36">
        <v>0</v>
      </c>
      <c r="AI44" s="7"/>
      <c r="AJ44" s="7"/>
      <c r="AK44" s="7"/>
      <c r="AL44" s="7"/>
      <c r="AM44" s="7"/>
      <c r="AN44" s="7"/>
      <c r="AO44" s="7"/>
      <c r="AP44" s="36">
        <f t="shared" si="4"/>
        <v>0</v>
      </c>
      <c r="AQ44" s="7"/>
      <c r="AR44" s="7"/>
      <c r="AS44" s="7"/>
      <c r="AT44" s="7"/>
      <c r="AU44" s="7"/>
      <c r="AV44" s="7"/>
      <c r="AW44" s="36">
        <f t="shared" si="5"/>
        <v>0</v>
      </c>
      <c r="AX44" s="80">
        <f t="shared" si="9"/>
        <v>535722</v>
      </c>
      <c r="AY44" s="6"/>
    </row>
    <row r="45" spans="1:51" x14ac:dyDescent="0.25">
      <c r="A45" s="43">
        <f t="shared" si="6"/>
        <v>40</v>
      </c>
      <c r="B45" s="43">
        <v>11401</v>
      </c>
      <c r="C45" s="2" t="s">
        <v>55</v>
      </c>
      <c r="D45" s="25"/>
      <c r="E45" s="25"/>
      <c r="F45" s="25"/>
      <c r="G45" s="25"/>
      <c r="H45" s="25"/>
      <c r="I45" s="36">
        <f t="shared" si="1"/>
        <v>0</v>
      </c>
      <c r="J45" s="15"/>
      <c r="K45" s="15"/>
      <c r="L45" s="15"/>
      <c r="M45" s="15"/>
      <c r="N45" s="15"/>
      <c r="O45" s="36">
        <f t="shared" si="2"/>
        <v>0</v>
      </c>
      <c r="P45" s="7">
        <v>40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36">
        <f t="shared" si="3"/>
        <v>40</v>
      </c>
      <c r="Y45" s="7"/>
      <c r="Z45" s="7" t="s">
        <v>2</v>
      </c>
      <c r="AA45" s="63"/>
      <c r="AB45" s="63"/>
      <c r="AC45" s="7"/>
      <c r="AD45" s="7"/>
      <c r="AE45" s="7"/>
      <c r="AF45" s="7"/>
      <c r="AG45" s="7"/>
      <c r="AH45" s="36">
        <v>0</v>
      </c>
      <c r="AI45" s="7"/>
      <c r="AJ45" s="7"/>
      <c r="AK45" s="7"/>
      <c r="AL45" s="7"/>
      <c r="AM45" s="7"/>
      <c r="AN45" s="7"/>
      <c r="AO45" s="7"/>
      <c r="AP45" s="36">
        <f t="shared" si="4"/>
        <v>0</v>
      </c>
      <c r="AQ45" s="7"/>
      <c r="AR45" s="7"/>
      <c r="AS45" s="7"/>
      <c r="AT45" s="7"/>
      <c r="AU45" s="7"/>
      <c r="AV45" s="7"/>
      <c r="AW45" s="36">
        <f t="shared" si="5"/>
        <v>0</v>
      </c>
      <c r="AX45" s="80">
        <f t="shared" si="9"/>
        <v>40</v>
      </c>
      <c r="AY45" s="6"/>
    </row>
    <row r="46" spans="1:51" x14ac:dyDescent="0.25">
      <c r="A46" s="43">
        <f t="shared" si="6"/>
        <v>41</v>
      </c>
      <c r="B46" s="43">
        <v>33125</v>
      </c>
      <c r="C46" s="18" t="s">
        <v>26</v>
      </c>
      <c r="D46" s="25"/>
      <c r="E46" s="25"/>
      <c r="F46" s="25"/>
      <c r="G46" s="25"/>
      <c r="H46" s="25"/>
      <c r="I46" s="36">
        <f t="shared" si="1"/>
        <v>0</v>
      </c>
      <c r="J46" s="15"/>
      <c r="K46" s="15"/>
      <c r="L46" s="15"/>
      <c r="M46" s="15"/>
      <c r="N46" s="15"/>
      <c r="O46" s="36">
        <f t="shared" si="2"/>
        <v>0</v>
      </c>
      <c r="P46" s="7">
        <v>40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36">
        <f t="shared" si="3"/>
        <v>40</v>
      </c>
      <c r="Y46" s="7"/>
      <c r="Z46" s="7" t="s">
        <v>2</v>
      </c>
      <c r="AA46" s="63"/>
      <c r="AB46" s="63"/>
      <c r="AC46" s="7"/>
      <c r="AD46" s="7"/>
      <c r="AE46" s="7"/>
      <c r="AF46" s="7"/>
      <c r="AG46" s="7"/>
      <c r="AH46" s="36">
        <v>0</v>
      </c>
      <c r="AI46" s="7"/>
      <c r="AJ46" s="7"/>
      <c r="AK46" s="7"/>
      <c r="AL46" s="7"/>
      <c r="AM46" s="7"/>
      <c r="AN46" s="7"/>
      <c r="AO46" s="7"/>
      <c r="AP46" s="36">
        <f t="shared" si="4"/>
        <v>0</v>
      </c>
      <c r="AQ46" s="7"/>
      <c r="AR46" s="7"/>
      <c r="AS46" s="7"/>
      <c r="AT46" s="7"/>
      <c r="AU46" s="7"/>
      <c r="AV46" s="7"/>
      <c r="AW46" s="36">
        <f t="shared" si="5"/>
        <v>0</v>
      </c>
      <c r="AX46" s="80">
        <f t="shared" si="9"/>
        <v>40</v>
      </c>
    </row>
    <row r="47" spans="1:51" x14ac:dyDescent="0.25">
      <c r="A47" s="43">
        <f t="shared" si="6"/>
        <v>42</v>
      </c>
      <c r="B47" s="43">
        <v>37510</v>
      </c>
      <c r="C47" s="18" t="s">
        <v>56</v>
      </c>
      <c r="D47" s="25"/>
      <c r="E47" s="25"/>
      <c r="F47" s="25"/>
      <c r="G47" s="25"/>
      <c r="H47" s="25"/>
      <c r="I47" s="36">
        <f t="shared" si="1"/>
        <v>0</v>
      </c>
      <c r="J47" s="15"/>
      <c r="K47" s="15"/>
      <c r="L47" s="15"/>
      <c r="M47" s="15"/>
      <c r="N47" s="15"/>
      <c r="O47" s="36">
        <f t="shared" si="2"/>
        <v>0</v>
      </c>
      <c r="P47" s="9">
        <v>40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36">
        <f>P47+Q47+R47+S47+T47+U47+V47+W47</f>
        <v>40</v>
      </c>
      <c r="Y47" s="7"/>
      <c r="Z47" s="7" t="s">
        <v>2</v>
      </c>
      <c r="AA47" s="63"/>
      <c r="AB47" s="63"/>
      <c r="AC47" s="7"/>
      <c r="AD47" s="7"/>
      <c r="AE47" s="7"/>
      <c r="AF47" s="7"/>
      <c r="AG47" s="7"/>
      <c r="AH47" s="36">
        <v>0</v>
      </c>
      <c r="AI47" s="9"/>
      <c r="AJ47" s="9"/>
      <c r="AK47" s="9"/>
      <c r="AL47" s="9"/>
      <c r="AM47" s="9"/>
      <c r="AN47" s="9"/>
      <c r="AO47" s="9"/>
      <c r="AP47" s="36">
        <f t="shared" si="4"/>
        <v>0</v>
      </c>
      <c r="AQ47" s="7"/>
      <c r="AR47" s="7"/>
      <c r="AS47" s="7"/>
      <c r="AT47" s="7"/>
      <c r="AU47" s="7"/>
      <c r="AV47" s="7"/>
      <c r="AW47" s="36">
        <f t="shared" si="5"/>
        <v>0</v>
      </c>
      <c r="AX47" s="80">
        <f t="shared" si="9"/>
        <v>40</v>
      </c>
      <c r="AY47" s="6"/>
    </row>
    <row r="48" spans="1:51" x14ac:dyDescent="0.25">
      <c r="A48" s="43">
        <f t="shared" si="6"/>
        <v>43</v>
      </c>
      <c r="B48" s="43">
        <v>10826</v>
      </c>
      <c r="C48" s="18" t="s">
        <v>155</v>
      </c>
      <c r="D48" s="25"/>
      <c r="E48" s="25"/>
      <c r="F48" s="25"/>
      <c r="G48" s="25"/>
      <c r="H48" s="25"/>
      <c r="I48" s="36">
        <f t="shared" si="1"/>
        <v>0</v>
      </c>
      <c r="J48" s="15"/>
      <c r="K48" s="15"/>
      <c r="L48" s="15"/>
      <c r="M48" s="15"/>
      <c r="N48" s="15"/>
      <c r="O48" s="36">
        <f t="shared" si="2"/>
        <v>0</v>
      </c>
      <c r="P48" s="9">
        <v>1023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36">
        <f t="shared" si="3"/>
        <v>1023</v>
      </c>
      <c r="Y48" s="7"/>
      <c r="Z48" s="7" t="s">
        <v>2</v>
      </c>
      <c r="AA48" s="63"/>
      <c r="AB48" s="63"/>
      <c r="AC48" s="7"/>
      <c r="AD48" s="7"/>
      <c r="AE48" s="7"/>
      <c r="AF48" s="7"/>
      <c r="AG48" s="7"/>
      <c r="AH48" s="36">
        <v>0</v>
      </c>
      <c r="AI48" s="9"/>
      <c r="AJ48" s="9"/>
      <c r="AK48" s="9"/>
      <c r="AL48" s="9"/>
      <c r="AM48" s="9"/>
      <c r="AN48" s="9"/>
      <c r="AO48" s="9"/>
      <c r="AP48" s="36">
        <f t="shared" si="4"/>
        <v>0</v>
      </c>
      <c r="AQ48" s="7"/>
      <c r="AR48" s="7"/>
      <c r="AS48" s="7"/>
      <c r="AT48" s="7"/>
      <c r="AU48" s="7"/>
      <c r="AV48" s="7"/>
      <c r="AW48" s="36">
        <f t="shared" si="5"/>
        <v>0</v>
      </c>
      <c r="AX48" s="80">
        <f t="shared" si="9"/>
        <v>1023</v>
      </c>
      <c r="AY48" s="6"/>
    </row>
    <row r="49" spans="1:51" x14ac:dyDescent="0.25">
      <c r="A49" s="43">
        <f t="shared" si="6"/>
        <v>44</v>
      </c>
      <c r="B49" s="43">
        <v>9598</v>
      </c>
      <c r="C49" s="18" t="s">
        <v>118</v>
      </c>
      <c r="D49" s="25"/>
      <c r="E49" s="25"/>
      <c r="F49" s="25"/>
      <c r="G49" s="25"/>
      <c r="H49" s="25"/>
      <c r="I49" s="36">
        <f t="shared" si="1"/>
        <v>0</v>
      </c>
      <c r="J49" s="15"/>
      <c r="K49" s="15"/>
      <c r="L49" s="15"/>
      <c r="M49" s="15"/>
      <c r="N49" s="15"/>
      <c r="O49" s="36">
        <f t="shared" si="2"/>
        <v>0</v>
      </c>
      <c r="P49" s="9">
        <v>40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36">
        <f t="shared" si="3"/>
        <v>40</v>
      </c>
      <c r="Y49" s="7"/>
      <c r="Z49" s="7" t="s">
        <v>2</v>
      </c>
      <c r="AA49" s="63"/>
      <c r="AB49" s="63"/>
      <c r="AC49" s="7"/>
      <c r="AD49" s="7"/>
      <c r="AE49" s="7"/>
      <c r="AF49" s="7"/>
      <c r="AG49" s="7"/>
      <c r="AH49" s="36">
        <v>0</v>
      </c>
      <c r="AI49" s="9"/>
      <c r="AJ49" s="9"/>
      <c r="AK49" s="9"/>
      <c r="AL49" s="9"/>
      <c r="AM49" s="9"/>
      <c r="AN49" s="9"/>
      <c r="AO49" s="9"/>
      <c r="AP49" s="36">
        <f t="shared" si="4"/>
        <v>0</v>
      </c>
      <c r="AQ49" s="7"/>
      <c r="AR49" s="7"/>
      <c r="AS49" s="7"/>
      <c r="AT49" s="7"/>
      <c r="AU49" s="7"/>
      <c r="AV49" s="7"/>
      <c r="AW49" s="36">
        <f t="shared" si="5"/>
        <v>0</v>
      </c>
      <c r="AX49" s="80">
        <f t="shared" si="9"/>
        <v>40</v>
      </c>
      <c r="AY49" s="6"/>
    </row>
    <row r="50" spans="1:51" x14ac:dyDescent="0.25">
      <c r="A50" s="43">
        <f t="shared" si="6"/>
        <v>45</v>
      </c>
      <c r="B50" s="43">
        <v>11007</v>
      </c>
      <c r="C50" s="18" t="s">
        <v>156</v>
      </c>
      <c r="D50" s="25"/>
      <c r="E50" s="25"/>
      <c r="F50" s="25"/>
      <c r="G50" s="25"/>
      <c r="H50" s="25"/>
      <c r="I50" s="36">
        <f t="shared" si="1"/>
        <v>0</v>
      </c>
      <c r="J50" s="15"/>
      <c r="K50" s="15"/>
      <c r="L50" s="15"/>
      <c r="M50" s="15"/>
      <c r="N50" s="15"/>
      <c r="O50" s="36">
        <f t="shared" si="2"/>
        <v>0</v>
      </c>
      <c r="P50" s="7">
        <v>714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36">
        <f t="shared" si="3"/>
        <v>714</v>
      </c>
      <c r="Y50" s="7"/>
      <c r="Z50" s="7" t="s">
        <v>2</v>
      </c>
      <c r="AA50" s="63"/>
      <c r="AB50" s="63"/>
      <c r="AC50" s="7"/>
      <c r="AD50" s="7"/>
      <c r="AE50" s="7"/>
      <c r="AF50" s="7"/>
      <c r="AG50" s="7"/>
      <c r="AH50" s="36">
        <v>0</v>
      </c>
      <c r="AI50" s="7"/>
      <c r="AJ50" s="7"/>
      <c r="AK50" s="7"/>
      <c r="AL50" s="7"/>
      <c r="AM50" s="7"/>
      <c r="AN50" s="7"/>
      <c r="AO50" s="7"/>
      <c r="AP50" s="36">
        <f t="shared" si="4"/>
        <v>0</v>
      </c>
      <c r="AQ50" s="7"/>
      <c r="AR50" s="7"/>
      <c r="AS50" s="7"/>
      <c r="AT50" s="7"/>
      <c r="AU50" s="7"/>
      <c r="AV50" s="7"/>
      <c r="AW50" s="36">
        <f t="shared" si="5"/>
        <v>0</v>
      </c>
      <c r="AX50" s="80">
        <f t="shared" si="9"/>
        <v>714</v>
      </c>
    </row>
    <row r="51" spans="1:51" x14ac:dyDescent="0.25">
      <c r="A51" s="43">
        <f t="shared" si="6"/>
        <v>46</v>
      </c>
      <c r="B51" s="43">
        <v>52035</v>
      </c>
      <c r="C51" s="23" t="s">
        <v>69</v>
      </c>
      <c r="D51" s="25"/>
      <c r="E51" s="25"/>
      <c r="F51" s="25"/>
      <c r="G51" s="25"/>
      <c r="H51" s="25"/>
      <c r="I51" s="36">
        <f t="shared" si="1"/>
        <v>0</v>
      </c>
      <c r="J51" s="15"/>
      <c r="K51" s="15"/>
      <c r="L51" s="15"/>
      <c r="M51" s="15"/>
      <c r="N51" s="15"/>
      <c r="O51" s="36">
        <f t="shared" si="2"/>
        <v>0</v>
      </c>
      <c r="P51" s="9">
        <v>40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36">
        <f t="shared" si="3"/>
        <v>40</v>
      </c>
      <c r="Y51" s="7"/>
      <c r="Z51" s="7" t="s">
        <v>2</v>
      </c>
      <c r="AA51" s="63"/>
      <c r="AB51" s="63"/>
      <c r="AC51" s="7"/>
      <c r="AD51" s="7"/>
      <c r="AE51" s="7"/>
      <c r="AF51" s="7"/>
      <c r="AG51" s="7"/>
      <c r="AH51" s="36">
        <v>0</v>
      </c>
      <c r="AI51" s="9"/>
      <c r="AJ51" s="9"/>
      <c r="AK51" s="9"/>
      <c r="AL51" s="9"/>
      <c r="AM51" s="9"/>
      <c r="AN51" s="9"/>
      <c r="AO51" s="9"/>
      <c r="AP51" s="36">
        <f t="shared" si="4"/>
        <v>0</v>
      </c>
      <c r="AQ51" s="7"/>
      <c r="AR51" s="7"/>
      <c r="AS51" s="7"/>
      <c r="AT51" s="7"/>
      <c r="AU51" s="7"/>
      <c r="AV51" s="7"/>
      <c r="AW51" s="36">
        <f t="shared" si="5"/>
        <v>0</v>
      </c>
      <c r="AX51" s="80">
        <f t="shared" si="9"/>
        <v>40</v>
      </c>
      <c r="AY51" s="6"/>
    </row>
    <row r="52" spans="1:51" x14ac:dyDescent="0.25">
      <c r="A52" s="43">
        <f t="shared" si="6"/>
        <v>47</v>
      </c>
      <c r="B52" s="43">
        <v>53854</v>
      </c>
      <c r="C52" s="18" t="s">
        <v>119</v>
      </c>
      <c r="D52" s="25"/>
      <c r="E52" s="25"/>
      <c r="F52" s="25"/>
      <c r="G52" s="25"/>
      <c r="H52" s="25"/>
      <c r="I52" s="36">
        <f t="shared" si="1"/>
        <v>0</v>
      </c>
      <c r="J52" s="15"/>
      <c r="K52" s="15"/>
      <c r="L52" s="15"/>
      <c r="M52" s="15"/>
      <c r="N52" s="15"/>
      <c r="O52" s="36">
        <f t="shared" si="2"/>
        <v>0</v>
      </c>
      <c r="P52" s="9">
        <v>640</v>
      </c>
      <c r="Q52" s="9">
        <v>800</v>
      </c>
      <c r="R52" s="9">
        <v>15268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36">
        <f t="shared" si="3"/>
        <v>16708</v>
      </c>
      <c r="Y52" s="7"/>
      <c r="Z52" s="7" t="s">
        <v>2</v>
      </c>
      <c r="AA52" s="63"/>
      <c r="AB52" s="63"/>
      <c r="AC52" s="7"/>
      <c r="AD52" s="7"/>
      <c r="AE52" s="7"/>
      <c r="AF52" s="7"/>
      <c r="AG52" s="7"/>
      <c r="AH52" s="36">
        <v>0</v>
      </c>
      <c r="AI52" s="9"/>
      <c r="AJ52" s="9"/>
      <c r="AK52" s="9"/>
      <c r="AL52" s="9"/>
      <c r="AM52" s="9"/>
      <c r="AN52" s="9"/>
      <c r="AO52" s="9"/>
      <c r="AP52" s="36">
        <f t="shared" si="4"/>
        <v>0</v>
      </c>
      <c r="AQ52" s="7"/>
      <c r="AR52" s="7"/>
      <c r="AS52" s="7">
        <v>386260</v>
      </c>
      <c r="AT52" s="7"/>
      <c r="AU52" s="7"/>
      <c r="AV52" s="7"/>
      <c r="AW52" s="36">
        <f t="shared" si="5"/>
        <v>386260</v>
      </c>
      <c r="AX52" s="80">
        <f t="shared" si="9"/>
        <v>402968</v>
      </c>
      <c r="AY52" s="6"/>
    </row>
    <row r="53" spans="1:51" x14ac:dyDescent="0.25">
      <c r="A53" s="43">
        <f t="shared" si="6"/>
        <v>48</v>
      </c>
      <c r="B53" s="43">
        <v>52834</v>
      </c>
      <c r="C53" s="18" t="s">
        <v>95</v>
      </c>
      <c r="D53" s="25"/>
      <c r="E53" s="25"/>
      <c r="F53" s="25"/>
      <c r="G53" s="25"/>
      <c r="H53" s="25"/>
      <c r="I53" s="36">
        <f t="shared" si="1"/>
        <v>0</v>
      </c>
      <c r="J53" s="15"/>
      <c r="K53" s="15"/>
      <c r="L53" s="15"/>
      <c r="M53" s="15"/>
      <c r="N53" s="15"/>
      <c r="O53" s="36">
        <f t="shared" si="2"/>
        <v>0</v>
      </c>
      <c r="P53" s="9">
        <v>261</v>
      </c>
      <c r="Q53" s="9">
        <v>0</v>
      </c>
      <c r="R53" s="9">
        <v>22737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36">
        <f t="shared" si="3"/>
        <v>22998</v>
      </c>
      <c r="Y53" s="7"/>
      <c r="Z53" s="7" t="s">
        <v>2</v>
      </c>
      <c r="AA53" s="63"/>
      <c r="AB53" s="63"/>
      <c r="AC53" s="7"/>
      <c r="AD53" s="7"/>
      <c r="AE53" s="7"/>
      <c r="AF53" s="7"/>
      <c r="AG53" s="7"/>
      <c r="AH53" s="36">
        <v>0</v>
      </c>
      <c r="AI53" s="9"/>
      <c r="AJ53" s="9"/>
      <c r="AK53" s="9"/>
      <c r="AL53" s="9"/>
      <c r="AM53" s="9"/>
      <c r="AN53" s="9"/>
      <c r="AO53" s="9"/>
      <c r="AP53" s="36">
        <f t="shared" si="4"/>
        <v>0</v>
      </c>
      <c r="AQ53" s="7"/>
      <c r="AR53" s="7"/>
      <c r="AS53" s="7"/>
      <c r="AT53" s="7"/>
      <c r="AU53" s="7"/>
      <c r="AV53" s="7"/>
      <c r="AW53" s="36">
        <f t="shared" si="5"/>
        <v>0</v>
      </c>
      <c r="AX53" s="80">
        <f t="shared" si="9"/>
        <v>22998</v>
      </c>
      <c r="AY53" s="6"/>
    </row>
    <row r="54" spans="1:51" x14ac:dyDescent="0.25">
      <c r="A54" s="43">
        <f t="shared" si="6"/>
        <v>49</v>
      </c>
      <c r="B54" s="43">
        <v>12827</v>
      </c>
      <c r="C54" s="23" t="s">
        <v>157</v>
      </c>
      <c r="D54" s="25"/>
      <c r="E54" s="25"/>
      <c r="F54" s="25"/>
      <c r="G54" s="25"/>
      <c r="H54" s="25"/>
      <c r="I54" s="36">
        <f t="shared" si="1"/>
        <v>0</v>
      </c>
      <c r="J54" s="15"/>
      <c r="K54" s="15"/>
      <c r="L54" s="15"/>
      <c r="M54" s="15"/>
      <c r="N54" s="15"/>
      <c r="O54" s="36">
        <f t="shared" si="2"/>
        <v>0</v>
      </c>
      <c r="P54" s="9">
        <v>196</v>
      </c>
      <c r="Q54" s="9">
        <v>8039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36">
        <f t="shared" si="3"/>
        <v>8235</v>
      </c>
      <c r="Y54" s="7"/>
      <c r="Z54" s="7" t="s">
        <v>2</v>
      </c>
      <c r="AA54" s="63"/>
      <c r="AB54" s="63"/>
      <c r="AC54" s="7"/>
      <c r="AD54" s="7"/>
      <c r="AE54" s="7"/>
      <c r="AF54" s="7"/>
      <c r="AG54" s="7"/>
      <c r="AH54" s="36">
        <v>0</v>
      </c>
      <c r="AI54" s="9"/>
      <c r="AJ54" s="9"/>
      <c r="AK54" s="9"/>
      <c r="AL54" s="9"/>
      <c r="AM54" s="9"/>
      <c r="AN54" s="9"/>
      <c r="AO54" s="9"/>
      <c r="AP54" s="36">
        <f t="shared" si="4"/>
        <v>0</v>
      </c>
      <c r="AQ54" s="7"/>
      <c r="AR54" s="7"/>
      <c r="AS54" s="7"/>
      <c r="AT54" s="7"/>
      <c r="AU54" s="7"/>
      <c r="AV54" s="7"/>
      <c r="AW54" s="36">
        <f t="shared" si="5"/>
        <v>0</v>
      </c>
      <c r="AX54" s="80">
        <f t="shared" si="9"/>
        <v>8235</v>
      </c>
      <c r="AY54" s="6"/>
    </row>
    <row r="55" spans="1:51" x14ac:dyDescent="0.25">
      <c r="A55" s="43">
        <f t="shared" si="6"/>
        <v>50</v>
      </c>
      <c r="B55" s="43">
        <v>32697</v>
      </c>
      <c r="C55" s="18" t="s">
        <v>120</v>
      </c>
      <c r="D55" s="25"/>
      <c r="E55" s="25"/>
      <c r="F55" s="25"/>
      <c r="G55" s="25"/>
      <c r="H55" s="25"/>
      <c r="I55" s="36">
        <f t="shared" si="1"/>
        <v>0</v>
      </c>
      <c r="J55" s="15"/>
      <c r="K55" s="15"/>
      <c r="L55" s="15"/>
      <c r="M55" s="15"/>
      <c r="N55" s="15"/>
      <c r="O55" s="36">
        <f t="shared" si="2"/>
        <v>0</v>
      </c>
      <c r="P55" s="9">
        <v>956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36">
        <f t="shared" si="3"/>
        <v>956</v>
      </c>
      <c r="Y55" s="7"/>
      <c r="Z55" s="7" t="s">
        <v>2</v>
      </c>
      <c r="AA55" s="63"/>
      <c r="AB55" s="63"/>
      <c r="AC55" s="7"/>
      <c r="AD55" s="7"/>
      <c r="AE55" s="7"/>
      <c r="AF55" s="7"/>
      <c r="AG55" s="7"/>
      <c r="AH55" s="36">
        <v>0</v>
      </c>
      <c r="AI55" s="9"/>
      <c r="AJ55" s="9"/>
      <c r="AK55" s="9"/>
      <c r="AL55" s="9"/>
      <c r="AM55" s="9"/>
      <c r="AN55" s="9"/>
      <c r="AO55" s="9"/>
      <c r="AP55" s="36">
        <f t="shared" si="4"/>
        <v>0</v>
      </c>
      <c r="AQ55" s="7"/>
      <c r="AR55" s="7"/>
      <c r="AS55" s="7"/>
      <c r="AT55" s="7"/>
      <c r="AU55" s="7"/>
      <c r="AV55" s="7"/>
      <c r="AW55" s="36">
        <f t="shared" si="5"/>
        <v>0</v>
      </c>
      <c r="AX55" s="80">
        <f t="shared" si="9"/>
        <v>956</v>
      </c>
      <c r="AY55" s="6"/>
    </row>
    <row r="56" spans="1:51" x14ac:dyDescent="0.25">
      <c r="A56" s="43">
        <f t="shared" si="6"/>
        <v>51</v>
      </c>
      <c r="B56" s="43">
        <v>27720</v>
      </c>
      <c r="C56" s="18" t="s">
        <v>158</v>
      </c>
      <c r="D56" s="25"/>
      <c r="E56" s="25"/>
      <c r="F56" s="25"/>
      <c r="G56" s="25"/>
      <c r="H56" s="25"/>
      <c r="I56" s="36">
        <f t="shared" si="1"/>
        <v>0</v>
      </c>
      <c r="J56" s="15"/>
      <c r="K56" s="15"/>
      <c r="L56" s="15"/>
      <c r="M56" s="15"/>
      <c r="N56" s="15"/>
      <c r="O56" s="36">
        <f t="shared" si="2"/>
        <v>0</v>
      </c>
      <c r="P56" s="9">
        <v>40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36">
        <f t="shared" si="3"/>
        <v>40</v>
      </c>
      <c r="Y56" s="7"/>
      <c r="Z56" s="7" t="s">
        <v>2</v>
      </c>
      <c r="AA56" s="63"/>
      <c r="AB56" s="63"/>
      <c r="AC56" s="7"/>
      <c r="AD56" s="7"/>
      <c r="AE56" s="7"/>
      <c r="AF56" s="7"/>
      <c r="AG56" s="7"/>
      <c r="AH56" s="36">
        <v>0</v>
      </c>
      <c r="AI56" s="9"/>
      <c r="AJ56" s="9"/>
      <c r="AK56" s="9"/>
      <c r="AL56" s="9"/>
      <c r="AM56" s="9"/>
      <c r="AN56" s="9"/>
      <c r="AO56" s="9"/>
      <c r="AP56" s="36">
        <f t="shared" si="4"/>
        <v>0</v>
      </c>
      <c r="AQ56" s="7"/>
      <c r="AR56" s="7"/>
      <c r="AS56" s="7"/>
      <c r="AT56" s="7"/>
      <c r="AU56" s="7"/>
      <c r="AV56" s="7"/>
      <c r="AW56" s="36">
        <f t="shared" si="5"/>
        <v>0</v>
      </c>
      <c r="AX56" s="80">
        <f t="shared" si="9"/>
        <v>40</v>
      </c>
      <c r="AY56" s="6"/>
    </row>
    <row r="57" spans="1:51" x14ac:dyDescent="0.25">
      <c r="A57" s="43">
        <f t="shared" si="6"/>
        <v>52</v>
      </c>
      <c r="B57" s="43">
        <v>59627</v>
      </c>
      <c r="C57" s="18" t="s">
        <v>121</v>
      </c>
      <c r="D57" s="25"/>
      <c r="E57" s="25"/>
      <c r="F57" s="25"/>
      <c r="G57" s="25"/>
      <c r="H57" s="25"/>
      <c r="I57" s="36">
        <f t="shared" si="1"/>
        <v>0</v>
      </c>
      <c r="J57" s="15"/>
      <c r="K57" s="15"/>
      <c r="L57" s="15"/>
      <c r="M57" s="15"/>
      <c r="N57" s="15"/>
      <c r="O57" s="36">
        <f t="shared" si="2"/>
        <v>0</v>
      </c>
      <c r="P57" s="7">
        <v>40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36">
        <f t="shared" si="3"/>
        <v>40</v>
      </c>
      <c r="Y57" s="7"/>
      <c r="Z57" s="7" t="s">
        <v>2</v>
      </c>
      <c r="AA57" s="63"/>
      <c r="AB57" s="63"/>
      <c r="AC57" s="7"/>
      <c r="AD57" s="7"/>
      <c r="AE57" s="7"/>
      <c r="AF57" s="7"/>
      <c r="AG57" s="7"/>
      <c r="AH57" s="36">
        <v>0</v>
      </c>
      <c r="AI57" s="7"/>
      <c r="AJ57" s="7"/>
      <c r="AK57" s="7"/>
      <c r="AL57" s="7"/>
      <c r="AM57" s="7"/>
      <c r="AN57" s="7"/>
      <c r="AO57" s="7"/>
      <c r="AP57" s="36">
        <f t="shared" si="4"/>
        <v>0</v>
      </c>
      <c r="AQ57" s="7"/>
      <c r="AR57" s="7"/>
      <c r="AS57" s="7"/>
      <c r="AT57" s="7"/>
      <c r="AU57" s="7"/>
      <c r="AV57" s="7"/>
      <c r="AW57" s="36">
        <f t="shared" si="5"/>
        <v>0</v>
      </c>
      <c r="AX57" s="80">
        <f t="shared" si="9"/>
        <v>40</v>
      </c>
    </row>
    <row r="58" spans="1:51" x14ac:dyDescent="0.25">
      <c r="A58" s="43">
        <f t="shared" si="6"/>
        <v>53</v>
      </c>
      <c r="B58" s="43">
        <v>51728</v>
      </c>
      <c r="C58" s="18" t="s">
        <v>122</v>
      </c>
      <c r="D58" s="25"/>
      <c r="E58" s="25"/>
      <c r="F58" s="25"/>
      <c r="G58" s="25"/>
      <c r="H58" s="25"/>
      <c r="I58" s="36">
        <f t="shared" si="1"/>
        <v>0</v>
      </c>
      <c r="J58" s="15"/>
      <c r="K58" s="15"/>
      <c r="L58" s="15"/>
      <c r="M58" s="15"/>
      <c r="N58" s="15"/>
      <c r="O58" s="36">
        <f t="shared" si="2"/>
        <v>0</v>
      </c>
      <c r="P58" s="7">
        <v>40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36">
        <f t="shared" si="3"/>
        <v>40</v>
      </c>
      <c r="Y58" s="7"/>
      <c r="Z58" s="7" t="s">
        <v>2</v>
      </c>
      <c r="AA58" s="63"/>
      <c r="AB58" s="63"/>
      <c r="AC58" s="7"/>
      <c r="AD58" s="7"/>
      <c r="AE58" s="7"/>
      <c r="AF58" s="7"/>
      <c r="AG58" s="7"/>
      <c r="AH58" s="36">
        <v>0</v>
      </c>
      <c r="AI58" s="7"/>
      <c r="AJ58" s="7"/>
      <c r="AK58" s="7"/>
      <c r="AL58" s="7"/>
      <c r="AM58" s="7"/>
      <c r="AN58" s="7"/>
      <c r="AO58" s="7"/>
      <c r="AP58" s="36">
        <f t="shared" si="4"/>
        <v>0</v>
      </c>
      <c r="AQ58" s="7"/>
      <c r="AR58" s="7"/>
      <c r="AS58" s="7"/>
      <c r="AT58" s="7"/>
      <c r="AU58" s="7"/>
      <c r="AV58" s="7"/>
      <c r="AW58" s="36">
        <f t="shared" si="5"/>
        <v>0</v>
      </c>
      <c r="AX58" s="80">
        <f t="shared" si="9"/>
        <v>40</v>
      </c>
    </row>
    <row r="59" spans="1:51" x14ac:dyDescent="0.25">
      <c r="A59" s="43">
        <f t="shared" si="6"/>
        <v>54</v>
      </c>
      <c r="B59" s="43">
        <v>57227</v>
      </c>
      <c r="C59" s="18" t="s">
        <v>159</v>
      </c>
      <c r="D59" s="26"/>
      <c r="E59" s="25"/>
      <c r="F59" s="25"/>
      <c r="G59" s="25"/>
      <c r="H59" s="25"/>
      <c r="I59" s="36">
        <f t="shared" si="1"/>
        <v>0</v>
      </c>
      <c r="J59" s="15"/>
      <c r="K59" s="15"/>
      <c r="L59" s="15"/>
      <c r="M59" s="15"/>
      <c r="N59" s="15"/>
      <c r="O59" s="36">
        <f t="shared" si="2"/>
        <v>0</v>
      </c>
      <c r="P59" s="7">
        <v>40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36">
        <f t="shared" si="3"/>
        <v>40</v>
      </c>
      <c r="Y59" s="7"/>
      <c r="Z59" s="7" t="s">
        <v>2</v>
      </c>
      <c r="AA59" s="63"/>
      <c r="AB59" s="63"/>
      <c r="AC59" s="7"/>
      <c r="AD59" s="7"/>
      <c r="AE59" s="7"/>
      <c r="AF59" s="7"/>
      <c r="AG59" s="7"/>
      <c r="AH59" s="36">
        <v>0</v>
      </c>
      <c r="AI59" s="7"/>
      <c r="AJ59" s="7"/>
      <c r="AK59" s="7"/>
      <c r="AL59" s="7"/>
      <c r="AM59" s="7"/>
      <c r="AN59" s="7"/>
      <c r="AO59" s="7"/>
      <c r="AP59" s="36">
        <f t="shared" si="4"/>
        <v>0</v>
      </c>
      <c r="AQ59" s="7"/>
      <c r="AR59" s="7"/>
      <c r="AS59" s="7"/>
      <c r="AT59" s="7"/>
      <c r="AU59" s="7"/>
      <c r="AV59" s="7"/>
      <c r="AW59" s="36">
        <f t="shared" si="5"/>
        <v>0</v>
      </c>
      <c r="AX59" s="80">
        <f t="shared" si="9"/>
        <v>40</v>
      </c>
    </row>
    <row r="60" spans="1:51" x14ac:dyDescent="0.25">
      <c r="A60" s="43">
        <f t="shared" si="6"/>
        <v>55</v>
      </c>
      <c r="B60" s="43">
        <v>11298</v>
      </c>
      <c r="C60" s="23" t="s">
        <v>160</v>
      </c>
      <c r="D60" s="12"/>
      <c r="E60" s="13"/>
      <c r="F60" s="25"/>
      <c r="G60" s="25"/>
      <c r="H60" s="25"/>
      <c r="I60" s="36">
        <f t="shared" si="1"/>
        <v>0</v>
      </c>
      <c r="J60" s="15"/>
      <c r="K60" s="15"/>
      <c r="L60" s="15"/>
      <c r="M60" s="15"/>
      <c r="N60" s="15"/>
      <c r="O60" s="36">
        <f t="shared" si="2"/>
        <v>0</v>
      </c>
      <c r="P60" s="9">
        <v>40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36">
        <f t="shared" si="3"/>
        <v>40</v>
      </c>
      <c r="Y60" s="7"/>
      <c r="Z60" s="7" t="s">
        <v>2</v>
      </c>
      <c r="AA60" s="63"/>
      <c r="AB60" s="63"/>
      <c r="AC60" s="7"/>
      <c r="AD60" s="7"/>
      <c r="AE60" s="7"/>
      <c r="AF60" s="7"/>
      <c r="AG60" s="7"/>
      <c r="AH60" s="36">
        <v>0</v>
      </c>
      <c r="AI60" s="9"/>
      <c r="AJ60" s="9"/>
      <c r="AK60" s="9"/>
      <c r="AL60" s="9"/>
      <c r="AM60" s="9"/>
      <c r="AN60" s="9"/>
      <c r="AO60" s="9"/>
      <c r="AP60" s="36">
        <f t="shared" si="4"/>
        <v>0</v>
      </c>
      <c r="AQ60" s="7"/>
      <c r="AR60" s="7"/>
      <c r="AS60" s="7"/>
      <c r="AT60" s="7"/>
      <c r="AU60" s="7"/>
      <c r="AV60" s="7"/>
      <c r="AW60" s="36">
        <f t="shared" si="5"/>
        <v>0</v>
      </c>
      <c r="AX60" s="80">
        <f t="shared" si="9"/>
        <v>40</v>
      </c>
      <c r="AY60" s="6"/>
    </row>
    <row r="61" spans="1:51" x14ac:dyDescent="0.25">
      <c r="A61" s="43">
        <f t="shared" si="6"/>
        <v>56</v>
      </c>
      <c r="B61" s="43">
        <v>59026</v>
      </c>
      <c r="C61" s="23" t="s">
        <v>161</v>
      </c>
      <c r="D61" s="27"/>
      <c r="E61" s="25"/>
      <c r="F61" s="25"/>
      <c r="G61" s="25"/>
      <c r="H61" s="25"/>
      <c r="I61" s="36">
        <f t="shared" si="1"/>
        <v>0</v>
      </c>
      <c r="J61" s="15"/>
      <c r="K61" s="15"/>
      <c r="L61" s="15"/>
      <c r="M61" s="15"/>
      <c r="N61" s="15"/>
      <c r="O61" s="36">
        <f t="shared" si="2"/>
        <v>0</v>
      </c>
      <c r="P61" s="7">
        <v>40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36">
        <f t="shared" si="3"/>
        <v>40</v>
      </c>
      <c r="Y61" s="7"/>
      <c r="Z61" s="7" t="s">
        <v>2</v>
      </c>
      <c r="AA61" s="63"/>
      <c r="AB61" s="63"/>
      <c r="AC61" s="7"/>
      <c r="AD61" s="7"/>
      <c r="AE61" s="7"/>
      <c r="AF61" s="7"/>
      <c r="AG61" s="7"/>
      <c r="AH61" s="36">
        <v>0</v>
      </c>
      <c r="AI61" s="7"/>
      <c r="AJ61" s="7"/>
      <c r="AK61" s="7"/>
      <c r="AL61" s="7"/>
      <c r="AM61" s="7"/>
      <c r="AN61" s="7"/>
      <c r="AO61" s="7"/>
      <c r="AP61" s="36">
        <f t="shared" si="4"/>
        <v>0</v>
      </c>
      <c r="AQ61" s="7"/>
      <c r="AR61" s="7"/>
      <c r="AS61" s="7"/>
      <c r="AT61" s="7"/>
      <c r="AU61" s="7"/>
      <c r="AV61" s="7"/>
      <c r="AW61" s="36">
        <f t="shared" si="5"/>
        <v>0</v>
      </c>
      <c r="AX61" s="80">
        <f t="shared" si="9"/>
        <v>40</v>
      </c>
    </row>
    <row r="62" spans="1:51" x14ac:dyDescent="0.25">
      <c r="A62" s="43">
        <f t="shared" si="6"/>
        <v>57</v>
      </c>
      <c r="B62" s="43">
        <v>7137</v>
      </c>
      <c r="C62" s="23" t="s">
        <v>162</v>
      </c>
      <c r="D62" s="25"/>
      <c r="E62" s="25"/>
      <c r="F62" s="25"/>
      <c r="G62" s="25"/>
      <c r="H62" s="25"/>
      <c r="I62" s="36">
        <f t="shared" si="1"/>
        <v>0</v>
      </c>
      <c r="J62" s="15"/>
      <c r="K62" s="15"/>
      <c r="L62" s="15"/>
      <c r="M62" s="15"/>
      <c r="N62" s="15"/>
      <c r="O62" s="36">
        <f t="shared" si="2"/>
        <v>0</v>
      </c>
      <c r="P62" s="7">
        <v>40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36">
        <f t="shared" si="3"/>
        <v>40</v>
      </c>
      <c r="Y62" s="7"/>
      <c r="Z62" s="7" t="s">
        <v>2</v>
      </c>
      <c r="AA62" s="63"/>
      <c r="AB62" s="63"/>
      <c r="AC62" s="7"/>
      <c r="AD62" s="7"/>
      <c r="AE62" s="7"/>
      <c r="AF62" s="7"/>
      <c r="AG62" s="7"/>
      <c r="AH62" s="36">
        <v>0</v>
      </c>
      <c r="AI62" s="7"/>
      <c r="AJ62" s="7"/>
      <c r="AK62" s="7"/>
      <c r="AL62" s="7"/>
      <c r="AM62" s="7"/>
      <c r="AN62" s="7"/>
      <c r="AO62" s="7"/>
      <c r="AP62" s="36">
        <f t="shared" si="4"/>
        <v>0</v>
      </c>
      <c r="AQ62" s="7"/>
      <c r="AR62" s="7"/>
      <c r="AS62" s="7"/>
      <c r="AT62" s="7"/>
      <c r="AU62" s="7"/>
      <c r="AV62" s="7"/>
      <c r="AW62" s="36">
        <f t="shared" si="5"/>
        <v>0</v>
      </c>
      <c r="AX62" s="80">
        <f t="shared" si="9"/>
        <v>40</v>
      </c>
    </row>
    <row r="63" spans="1:51" x14ac:dyDescent="0.25">
      <c r="A63" s="43">
        <f t="shared" si="6"/>
        <v>58</v>
      </c>
      <c r="B63" s="43">
        <v>83</v>
      </c>
      <c r="C63" s="23" t="s">
        <v>41</v>
      </c>
      <c r="D63" s="25">
        <v>1751211</v>
      </c>
      <c r="E63" s="25">
        <v>168548</v>
      </c>
      <c r="F63" s="26">
        <v>77098</v>
      </c>
      <c r="G63" s="25">
        <v>31613</v>
      </c>
      <c r="H63" s="25">
        <v>4052</v>
      </c>
      <c r="I63" s="36">
        <f t="shared" si="1"/>
        <v>2032522</v>
      </c>
      <c r="J63" s="15"/>
      <c r="K63" s="15">
        <v>85575</v>
      </c>
      <c r="L63" s="15"/>
      <c r="M63" s="15"/>
      <c r="N63" s="15">
        <v>30640</v>
      </c>
      <c r="O63" s="36">
        <f t="shared" si="2"/>
        <v>116215</v>
      </c>
      <c r="P63" s="7">
        <v>0</v>
      </c>
      <c r="Q63" s="7">
        <v>0</v>
      </c>
      <c r="R63" s="7">
        <v>0</v>
      </c>
      <c r="S63" s="7">
        <v>194625</v>
      </c>
      <c r="T63" s="7">
        <v>0</v>
      </c>
      <c r="U63" s="7">
        <v>0</v>
      </c>
      <c r="V63" s="7">
        <v>0</v>
      </c>
      <c r="W63" s="7">
        <v>0</v>
      </c>
      <c r="X63" s="36">
        <f t="shared" si="3"/>
        <v>194625</v>
      </c>
      <c r="Y63" s="7"/>
      <c r="Z63" s="7" t="s">
        <v>2</v>
      </c>
      <c r="AA63" s="63"/>
      <c r="AB63" s="63"/>
      <c r="AC63" s="7"/>
      <c r="AD63" s="7"/>
      <c r="AE63" s="7"/>
      <c r="AF63" s="7"/>
      <c r="AG63" s="7"/>
      <c r="AH63" s="36">
        <v>0</v>
      </c>
      <c r="AI63" s="7"/>
      <c r="AJ63" s="7"/>
      <c r="AK63" s="7"/>
      <c r="AL63" s="7"/>
      <c r="AM63" s="7"/>
      <c r="AN63" s="7"/>
      <c r="AO63" s="7"/>
      <c r="AP63" s="36">
        <f t="shared" si="4"/>
        <v>0</v>
      </c>
      <c r="AQ63" s="7">
        <v>23916</v>
      </c>
      <c r="AR63" s="7">
        <v>15715</v>
      </c>
      <c r="AS63" s="7">
        <v>70885</v>
      </c>
      <c r="AT63" s="7">
        <v>14485</v>
      </c>
      <c r="AU63" s="7">
        <v>36696</v>
      </c>
      <c r="AV63" s="7"/>
      <c r="AW63" s="36">
        <f t="shared" si="5"/>
        <v>161697</v>
      </c>
      <c r="AX63" s="80">
        <f t="shared" si="9"/>
        <v>2505059</v>
      </c>
    </row>
    <row r="64" spans="1:51" x14ac:dyDescent="0.25">
      <c r="A64" s="43">
        <f t="shared" si="6"/>
        <v>59</v>
      </c>
      <c r="B64" s="43">
        <v>85</v>
      </c>
      <c r="C64" s="23" t="s">
        <v>113</v>
      </c>
      <c r="D64" s="25">
        <v>4876466</v>
      </c>
      <c r="E64" s="60">
        <v>497671</v>
      </c>
      <c r="F64" s="61">
        <v>211527</v>
      </c>
      <c r="G64" s="22">
        <v>57369</v>
      </c>
      <c r="H64" s="25">
        <v>8926</v>
      </c>
      <c r="I64" s="36">
        <f t="shared" si="1"/>
        <v>5651959</v>
      </c>
      <c r="J64" s="15"/>
      <c r="K64" s="15">
        <v>260989</v>
      </c>
      <c r="L64" s="15">
        <v>10394</v>
      </c>
      <c r="M64" s="15"/>
      <c r="N64" s="15"/>
      <c r="O64" s="36">
        <f t="shared" si="2"/>
        <v>271383</v>
      </c>
      <c r="P64" s="7">
        <v>0</v>
      </c>
      <c r="Q64" s="7">
        <v>0</v>
      </c>
      <c r="R64" s="7">
        <v>0</v>
      </c>
      <c r="S64" s="7">
        <v>224394</v>
      </c>
      <c r="T64" s="7">
        <v>0</v>
      </c>
      <c r="U64" s="7">
        <v>0</v>
      </c>
      <c r="V64" s="7">
        <v>0</v>
      </c>
      <c r="W64" s="7">
        <v>0</v>
      </c>
      <c r="X64" s="36">
        <f t="shared" si="3"/>
        <v>224394</v>
      </c>
      <c r="Y64" s="7"/>
      <c r="Z64" s="7" t="s">
        <v>2</v>
      </c>
      <c r="AA64" s="63"/>
      <c r="AB64" s="63"/>
      <c r="AC64" s="7"/>
      <c r="AD64" s="7"/>
      <c r="AE64" s="7"/>
      <c r="AF64" s="7"/>
      <c r="AG64" s="7"/>
      <c r="AH64" s="36">
        <v>0</v>
      </c>
      <c r="AI64" s="7"/>
      <c r="AJ64" s="7"/>
      <c r="AK64" s="7"/>
      <c r="AL64" s="7"/>
      <c r="AM64" s="7"/>
      <c r="AN64" s="7"/>
      <c r="AO64" s="7"/>
      <c r="AP64" s="36">
        <f t="shared" si="4"/>
        <v>0</v>
      </c>
      <c r="AQ64" s="7">
        <v>51004</v>
      </c>
      <c r="AR64" s="7">
        <v>36172</v>
      </c>
      <c r="AS64" s="7">
        <v>339916</v>
      </c>
      <c r="AT64" s="7">
        <v>35079</v>
      </c>
      <c r="AU64" s="7">
        <v>52047</v>
      </c>
      <c r="AV64" s="9"/>
      <c r="AW64" s="36">
        <f t="shared" si="5"/>
        <v>514218</v>
      </c>
      <c r="AX64" s="80">
        <f t="shared" si="9"/>
        <v>6661954</v>
      </c>
    </row>
    <row r="65" spans="1:50" ht="24" x14ac:dyDescent="0.25">
      <c r="A65" s="43">
        <f t="shared" si="6"/>
        <v>60</v>
      </c>
      <c r="B65" s="43">
        <v>86</v>
      </c>
      <c r="C65" s="18" t="s">
        <v>42</v>
      </c>
      <c r="D65" s="25">
        <v>2427117</v>
      </c>
      <c r="E65" s="25">
        <v>232403</v>
      </c>
      <c r="F65" s="27">
        <v>213072</v>
      </c>
      <c r="G65" s="25"/>
      <c r="H65" s="25">
        <v>3769</v>
      </c>
      <c r="I65" s="36">
        <f t="shared" ref="I65:I121" si="10">SUM(D65:H65)</f>
        <v>2876361</v>
      </c>
      <c r="J65" s="15"/>
      <c r="K65" s="15">
        <v>306735</v>
      </c>
      <c r="L65" s="15">
        <v>11657</v>
      </c>
      <c r="M65" s="15"/>
      <c r="N65" s="15"/>
      <c r="O65" s="36">
        <f t="shared" ref="O65:O121" si="11">SUM(J65:N65)</f>
        <v>318392</v>
      </c>
      <c r="P65" s="7">
        <v>6135</v>
      </c>
      <c r="Q65" s="7">
        <v>0</v>
      </c>
      <c r="R65" s="7">
        <v>0</v>
      </c>
      <c r="S65" s="7">
        <v>226890</v>
      </c>
      <c r="T65" s="7">
        <v>0</v>
      </c>
      <c r="U65" s="7">
        <v>0</v>
      </c>
      <c r="V65" s="7">
        <v>0</v>
      </c>
      <c r="W65" s="7">
        <v>0</v>
      </c>
      <c r="X65" s="36">
        <f t="shared" si="3"/>
        <v>233025</v>
      </c>
      <c r="Y65" s="7"/>
      <c r="Z65" s="7" t="s">
        <v>2</v>
      </c>
      <c r="AA65" s="63"/>
      <c r="AB65" s="63"/>
      <c r="AC65" s="7"/>
      <c r="AD65" s="7"/>
      <c r="AE65" s="7"/>
      <c r="AF65" s="7"/>
      <c r="AG65" s="7"/>
      <c r="AH65" s="36">
        <v>0</v>
      </c>
      <c r="AI65" s="7"/>
      <c r="AJ65" s="7"/>
      <c r="AK65" s="7"/>
      <c r="AL65" s="7"/>
      <c r="AM65" s="7"/>
      <c r="AN65" s="7"/>
      <c r="AO65" s="7"/>
      <c r="AP65" s="36">
        <f t="shared" si="4"/>
        <v>0</v>
      </c>
      <c r="AQ65" s="7">
        <v>31725</v>
      </c>
      <c r="AR65" s="7">
        <v>20952</v>
      </c>
      <c r="AS65" s="16">
        <v>133270</v>
      </c>
      <c r="AT65" s="10">
        <v>18034</v>
      </c>
      <c r="AU65" s="10">
        <v>48245</v>
      </c>
      <c r="AV65" s="10"/>
      <c r="AW65" s="36">
        <f t="shared" si="5"/>
        <v>252226</v>
      </c>
      <c r="AX65" s="80">
        <f t="shared" si="9"/>
        <v>3680004</v>
      </c>
    </row>
    <row r="66" spans="1:50" x14ac:dyDescent="0.25">
      <c r="A66" s="43">
        <f t="shared" si="6"/>
        <v>61</v>
      </c>
      <c r="B66" s="43">
        <v>128</v>
      </c>
      <c r="C66" s="18" t="s">
        <v>163</v>
      </c>
      <c r="D66" s="25">
        <v>4142412</v>
      </c>
      <c r="E66" s="25">
        <v>390879</v>
      </c>
      <c r="F66" s="25">
        <v>796214</v>
      </c>
      <c r="G66" s="25">
        <v>29059</v>
      </c>
      <c r="H66" s="25">
        <v>10457</v>
      </c>
      <c r="I66" s="36">
        <f t="shared" si="10"/>
        <v>5369021</v>
      </c>
      <c r="J66" s="15"/>
      <c r="K66" s="15">
        <v>434902</v>
      </c>
      <c r="L66" s="15"/>
      <c r="M66" s="15"/>
      <c r="N66" s="15"/>
      <c r="O66" s="36">
        <f t="shared" si="11"/>
        <v>434902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36">
        <f t="shared" si="3"/>
        <v>0</v>
      </c>
      <c r="Y66" s="7"/>
      <c r="Z66" s="7" t="s">
        <v>2</v>
      </c>
      <c r="AA66" s="63"/>
      <c r="AB66" s="63"/>
      <c r="AC66" s="7"/>
      <c r="AD66" s="7"/>
      <c r="AE66" s="7"/>
      <c r="AF66" s="7"/>
      <c r="AG66" s="7"/>
      <c r="AH66" s="36">
        <v>0</v>
      </c>
      <c r="AI66" s="7"/>
      <c r="AJ66" s="7"/>
      <c r="AK66" s="7"/>
      <c r="AL66" s="7"/>
      <c r="AM66" s="7"/>
      <c r="AN66" s="7"/>
      <c r="AO66" s="7"/>
      <c r="AP66" s="36">
        <f t="shared" si="4"/>
        <v>0</v>
      </c>
      <c r="AQ66" s="7">
        <v>71806</v>
      </c>
      <c r="AR66" s="7">
        <v>40876</v>
      </c>
      <c r="AS66" s="7">
        <v>221874</v>
      </c>
      <c r="AT66" s="7">
        <v>32917</v>
      </c>
      <c r="AU66" s="7">
        <v>92384</v>
      </c>
      <c r="AV66" s="7"/>
      <c r="AW66" s="36">
        <f t="shared" si="5"/>
        <v>459857</v>
      </c>
      <c r="AX66" s="80">
        <f t="shared" si="9"/>
        <v>6263780</v>
      </c>
    </row>
    <row r="67" spans="1:50" x14ac:dyDescent="0.25">
      <c r="A67" s="43">
        <f t="shared" si="6"/>
        <v>62</v>
      </c>
      <c r="B67" s="43">
        <v>130</v>
      </c>
      <c r="C67" s="18" t="s">
        <v>43</v>
      </c>
      <c r="D67" s="25">
        <v>4538805</v>
      </c>
      <c r="E67" s="25">
        <v>377591</v>
      </c>
      <c r="F67" s="25">
        <v>578584</v>
      </c>
      <c r="G67" s="25">
        <v>4965</v>
      </c>
      <c r="H67" s="25">
        <v>9482</v>
      </c>
      <c r="I67" s="36">
        <f t="shared" si="10"/>
        <v>5509427</v>
      </c>
      <c r="J67" s="15">
        <v>1172923</v>
      </c>
      <c r="K67" s="15">
        <v>263840</v>
      </c>
      <c r="L67" s="15">
        <v>4400</v>
      </c>
      <c r="M67" s="15">
        <v>20877</v>
      </c>
      <c r="N67" s="15">
        <v>3083</v>
      </c>
      <c r="O67" s="36">
        <f t="shared" si="11"/>
        <v>1465123</v>
      </c>
      <c r="P67" s="7">
        <v>784593</v>
      </c>
      <c r="Q67" s="7">
        <v>541791</v>
      </c>
      <c r="R67" s="7">
        <v>455828</v>
      </c>
      <c r="S67" s="7">
        <v>0</v>
      </c>
      <c r="T67" s="7">
        <v>0</v>
      </c>
      <c r="U67" s="7">
        <v>0</v>
      </c>
      <c r="V67" s="7">
        <v>0</v>
      </c>
      <c r="W67" s="7">
        <v>57991</v>
      </c>
      <c r="X67" s="36">
        <f t="shared" si="3"/>
        <v>1840203</v>
      </c>
      <c r="Y67" s="7"/>
      <c r="Z67" s="7" t="s">
        <v>2</v>
      </c>
      <c r="AA67" s="63"/>
      <c r="AB67" s="63"/>
      <c r="AC67" s="7"/>
      <c r="AD67" s="7"/>
      <c r="AE67" s="7"/>
      <c r="AF67" s="7"/>
      <c r="AG67" s="7"/>
      <c r="AH67" s="36">
        <v>0</v>
      </c>
      <c r="AI67" s="7"/>
      <c r="AJ67" s="7">
        <v>2636</v>
      </c>
      <c r="AK67" s="7"/>
      <c r="AL67" s="7"/>
      <c r="AM67" s="7"/>
      <c r="AN67" s="7">
        <v>334836</v>
      </c>
      <c r="AO67" s="7"/>
      <c r="AP67" s="36">
        <f t="shared" si="4"/>
        <v>337472</v>
      </c>
      <c r="AQ67" s="7">
        <v>54294</v>
      </c>
      <c r="AR67" s="7">
        <v>28455</v>
      </c>
      <c r="AS67" s="7">
        <v>202321</v>
      </c>
      <c r="AT67" s="7">
        <v>33243</v>
      </c>
      <c r="AU67" s="7">
        <v>92715</v>
      </c>
      <c r="AV67" s="7"/>
      <c r="AW67" s="36">
        <f t="shared" si="5"/>
        <v>411028</v>
      </c>
      <c r="AX67" s="80">
        <f t="shared" si="9"/>
        <v>9563253</v>
      </c>
    </row>
    <row r="68" spans="1:50" x14ac:dyDescent="0.25">
      <c r="A68" s="43">
        <f t="shared" si="6"/>
        <v>63</v>
      </c>
      <c r="B68" s="43">
        <v>131</v>
      </c>
      <c r="C68" s="18" t="s">
        <v>44</v>
      </c>
      <c r="D68" s="25">
        <v>2602557</v>
      </c>
      <c r="E68" s="25">
        <v>198144</v>
      </c>
      <c r="F68" s="25">
        <v>96716</v>
      </c>
      <c r="G68" s="25">
        <v>8494</v>
      </c>
      <c r="H68" s="25">
        <v>2318</v>
      </c>
      <c r="I68" s="36">
        <f t="shared" si="10"/>
        <v>2908229</v>
      </c>
      <c r="J68" s="15"/>
      <c r="K68" s="15">
        <v>458286</v>
      </c>
      <c r="L68" s="15">
        <v>8617</v>
      </c>
      <c r="M68" s="15"/>
      <c r="N68" s="15"/>
      <c r="O68" s="36">
        <f t="shared" si="11"/>
        <v>466903</v>
      </c>
      <c r="P68" s="7">
        <v>2915</v>
      </c>
      <c r="Q68" s="7">
        <v>9365</v>
      </c>
      <c r="R68" s="7">
        <v>0</v>
      </c>
      <c r="S68" s="7">
        <v>153561</v>
      </c>
      <c r="T68" s="7">
        <v>0</v>
      </c>
      <c r="U68" s="7">
        <v>0</v>
      </c>
      <c r="V68" s="7">
        <v>0</v>
      </c>
      <c r="W68" s="7">
        <v>0</v>
      </c>
      <c r="X68" s="36">
        <f t="shared" ref="X68:X122" si="12">P68+Q68+R68+S68+T68+U68+V68+W68</f>
        <v>165841</v>
      </c>
      <c r="Y68" s="7"/>
      <c r="Z68" s="7" t="s">
        <v>2</v>
      </c>
      <c r="AA68" s="63"/>
      <c r="AB68" s="63"/>
      <c r="AC68" s="7"/>
      <c r="AD68" s="7"/>
      <c r="AE68" s="7"/>
      <c r="AF68" s="7"/>
      <c r="AG68" s="7"/>
      <c r="AH68" s="36">
        <v>0</v>
      </c>
      <c r="AI68" s="7"/>
      <c r="AJ68" s="7"/>
      <c r="AK68" s="7"/>
      <c r="AL68" s="7"/>
      <c r="AM68" s="7"/>
      <c r="AN68" s="7"/>
      <c r="AO68" s="7"/>
      <c r="AP68" s="36">
        <f t="shared" ref="AP68:AP122" si="13">AJ68+AK68+AL68+AM68+AN68+AO68</f>
        <v>0</v>
      </c>
      <c r="AQ68" s="7">
        <v>37468</v>
      </c>
      <c r="AR68" s="7">
        <v>17988</v>
      </c>
      <c r="AS68" s="7">
        <v>156318</v>
      </c>
      <c r="AT68" s="7">
        <v>18267</v>
      </c>
      <c r="AU68" s="7">
        <v>44881</v>
      </c>
      <c r="AV68" s="7"/>
      <c r="AW68" s="36">
        <f t="shared" ref="AW68:AW122" si="14">AQ68+AR68+AS68+AT68+AU68+AV68</f>
        <v>274922</v>
      </c>
      <c r="AX68" s="80">
        <f t="shared" si="9"/>
        <v>3815895</v>
      </c>
    </row>
    <row r="69" spans="1:50" x14ac:dyDescent="0.25">
      <c r="A69" s="43">
        <f t="shared" si="6"/>
        <v>64</v>
      </c>
      <c r="B69" s="43">
        <v>132</v>
      </c>
      <c r="C69" s="18" t="s">
        <v>67</v>
      </c>
      <c r="D69" s="25">
        <v>2832998</v>
      </c>
      <c r="E69" s="25">
        <v>243352</v>
      </c>
      <c r="F69" s="25">
        <v>348051</v>
      </c>
      <c r="G69" s="25"/>
      <c r="H69" s="25">
        <v>2386</v>
      </c>
      <c r="I69" s="36">
        <f t="shared" si="10"/>
        <v>3426787</v>
      </c>
      <c r="J69" s="15"/>
      <c r="K69" s="15">
        <v>393987</v>
      </c>
      <c r="L69" s="15">
        <v>31746</v>
      </c>
      <c r="M69" s="15"/>
      <c r="N69" s="15">
        <v>5249</v>
      </c>
      <c r="O69" s="36">
        <f t="shared" si="11"/>
        <v>430982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36">
        <f t="shared" si="12"/>
        <v>0</v>
      </c>
      <c r="Y69" s="7"/>
      <c r="Z69" s="7" t="s">
        <v>2</v>
      </c>
      <c r="AA69" s="63"/>
      <c r="AB69" s="63"/>
      <c r="AC69" s="7"/>
      <c r="AD69" s="7"/>
      <c r="AE69" s="7"/>
      <c r="AF69" s="7"/>
      <c r="AG69" s="7"/>
      <c r="AH69" s="36">
        <v>0</v>
      </c>
      <c r="AI69" s="7"/>
      <c r="AJ69" s="7"/>
      <c r="AK69" s="7"/>
      <c r="AL69" s="7"/>
      <c r="AM69" s="7"/>
      <c r="AN69" s="7"/>
      <c r="AO69" s="7"/>
      <c r="AP69" s="36">
        <f t="shared" si="13"/>
        <v>0</v>
      </c>
      <c r="AQ69" s="7">
        <v>40617</v>
      </c>
      <c r="AR69" s="7">
        <v>30983</v>
      </c>
      <c r="AS69" s="7">
        <v>166692</v>
      </c>
      <c r="AT69" s="7">
        <v>27476</v>
      </c>
      <c r="AU69" s="7">
        <v>77401</v>
      </c>
      <c r="AV69" s="7"/>
      <c r="AW69" s="36">
        <f t="shared" si="14"/>
        <v>343169</v>
      </c>
      <c r="AX69" s="80">
        <f t="shared" si="9"/>
        <v>4200938</v>
      </c>
    </row>
    <row r="70" spans="1:50" ht="24" x14ac:dyDescent="0.25">
      <c r="A70" s="43">
        <f t="shared" si="6"/>
        <v>65</v>
      </c>
      <c r="B70" s="43">
        <v>133</v>
      </c>
      <c r="C70" s="23" t="s">
        <v>45</v>
      </c>
      <c r="D70" s="25">
        <v>1424687</v>
      </c>
      <c r="E70" s="25">
        <v>118056</v>
      </c>
      <c r="F70" s="25">
        <v>85133</v>
      </c>
      <c r="G70" s="25">
        <v>29567</v>
      </c>
      <c r="H70" s="25"/>
      <c r="I70" s="36">
        <f t="shared" si="10"/>
        <v>1657443</v>
      </c>
      <c r="J70" s="15"/>
      <c r="K70" s="15">
        <v>362450</v>
      </c>
      <c r="L70" s="15">
        <v>1614</v>
      </c>
      <c r="M70" s="15"/>
      <c r="N70" s="15"/>
      <c r="O70" s="36">
        <f t="shared" si="11"/>
        <v>364064</v>
      </c>
      <c r="P70" s="7">
        <v>0</v>
      </c>
      <c r="Q70" s="7">
        <v>0</v>
      </c>
      <c r="R70" s="7">
        <v>0</v>
      </c>
      <c r="S70" s="7">
        <v>72984</v>
      </c>
      <c r="T70" s="7">
        <v>0</v>
      </c>
      <c r="U70" s="7">
        <v>0</v>
      </c>
      <c r="V70" s="7">
        <v>0</v>
      </c>
      <c r="W70" s="7">
        <v>0</v>
      </c>
      <c r="X70" s="36">
        <f t="shared" si="12"/>
        <v>72984</v>
      </c>
      <c r="Y70" s="7"/>
      <c r="Z70" s="7" t="s">
        <v>2</v>
      </c>
      <c r="AA70" s="63"/>
      <c r="AB70" s="63"/>
      <c r="AC70" s="7"/>
      <c r="AD70" s="7"/>
      <c r="AE70" s="7"/>
      <c r="AF70" s="7"/>
      <c r="AG70" s="7"/>
      <c r="AH70" s="36">
        <v>0</v>
      </c>
      <c r="AI70" s="7"/>
      <c r="AJ70" s="7"/>
      <c r="AK70" s="7"/>
      <c r="AL70" s="7"/>
      <c r="AM70" s="7"/>
      <c r="AN70" s="7"/>
      <c r="AO70" s="7"/>
      <c r="AP70" s="36">
        <f t="shared" si="13"/>
        <v>0</v>
      </c>
      <c r="AQ70" s="7">
        <v>7365</v>
      </c>
      <c r="AR70" s="7">
        <v>6134</v>
      </c>
      <c r="AS70" s="7">
        <v>99061</v>
      </c>
      <c r="AT70" s="7">
        <v>11861</v>
      </c>
      <c r="AU70" s="7">
        <v>18583</v>
      </c>
      <c r="AV70" s="7"/>
      <c r="AW70" s="36">
        <f t="shared" si="14"/>
        <v>143004</v>
      </c>
      <c r="AX70" s="80">
        <f t="shared" ref="AX70:AX101" si="15">I70+O70+X70+AH70+AP70+AW70+AI70</f>
        <v>2237495</v>
      </c>
    </row>
    <row r="71" spans="1:50" x14ac:dyDescent="0.25">
      <c r="A71" s="43">
        <f t="shared" si="6"/>
        <v>66</v>
      </c>
      <c r="B71" s="43">
        <v>134</v>
      </c>
      <c r="C71" s="18" t="s">
        <v>46</v>
      </c>
      <c r="D71" s="25">
        <v>2219820</v>
      </c>
      <c r="E71" s="25">
        <v>155748</v>
      </c>
      <c r="F71" s="25">
        <v>180144</v>
      </c>
      <c r="G71" s="25">
        <v>22093</v>
      </c>
      <c r="H71" s="25">
        <v>2104</v>
      </c>
      <c r="I71" s="36">
        <f t="shared" si="10"/>
        <v>2579909</v>
      </c>
      <c r="J71" s="15"/>
      <c r="K71" s="15">
        <v>244227</v>
      </c>
      <c r="L71" s="15">
        <v>8440</v>
      </c>
      <c r="M71" s="15"/>
      <c r="N71" s="15"/>
      <c r="O71" s="36">
        <f t="shared" si="11"/>
        <v>252667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36">
        <f t="shared" si="12"/>
        <v>0</v>
      </c>
      <c r="Y71" s="7"/>
      <c r="Z71" s="7" t="s">
        <v>2</v>
      </c>
      <c r="AA71" s="63"/>
      <c r="AB71" s="63"/>
      <c r="AC71" s="7"/>
      <c r="AD71" s="7"/>
      <c r="AE71" s="7"/>
      <c r="AF71" s="7"/>
      <c r="AG71" s="7"/>
      <c r="AH71" s="36">
        <v>0</v>
      </c>
      <c r="AI71" s="7"/>
      <c r="AJ71" s="7"/>
      <c r="AK71" s="7"/>
      <c r="AL71" s="7"/>
      <c r="AM71" s="7"/>
      <c r="AN71" s="7"/>
      <c r="AO71" s="7"/>
      <c r="AP71" s="36">
        <f t="shared" si="13"/>
        <v>0</v>
      </c>
      <c r="AQ71" s="7">
        <v>11142</v>
      </c>
      <c r="AR71" s="7">
        <v>12334</v>
      </c>
      <c r="AS71" s="7">
        <v>128991</v>
      </c>
      <c r="AT71" s="7">
        <v>15647</v>
      </c>
      <c r="AU71" s="7">
        <v>40637</v>
      </c>
      <c r="AV71" s="7"/>
      <c r="AW71" s="36">
        <f t="shared" si="14"/>
        <v>208751</v>
      </c>
      <c r="AX71" s="80">
        <f t="shared" si="15"/>
        <v>3041327</v>
      </c>
    </row>
    <row r="72" spans="1:50" x14ac:dyDescent="0.25">
      <c r="A72" s="43">
        <f t="shared" ref="A72:A121" si="16">1+A71</f>
        <v>67</v>
      </c>
      <c r="B72" s="43">
        <v>194</v>
      </c>
      <c r="C72" s="18" t="s">
        <v>164</v>
      </c>
      <c r="D72" s="25">
        <v>969014</v>
      </c>
      <c r="E72" s="25">
        <v>97667</v>
      </c>
      <c r="F72" s="25">
        <v>73785</v>
      </c>
      <c r="G72" s="25">
        <v>4406</v>
      </c>
      <c r="H72" s="25">
        <v>1583</v>
      </c>
      <c r="I72" s="36">
        <f t="shared" si="10"/>
        <v>1146455</v>
      </c>
      <c r="J72" s="15">
        <v>962607</v>
      </c>
      <c r="K72" s="15">
        <v>301001</v>
      </c>
      <c r="L72" s="15"/>
      <c r="M72" s="15">
        <v>66807</v>
      </c>
      <c r="N72" s="15"/>
      <c r="O72" s="36">
        <f t="shared" si="11"/>
        <v>1330415</v>
      </c>
      <c r="P72" s="7">
        <v>327667</v>
      </c>
      <c r="Q72" s="7">
        <v>121549</v>
      </c>
      <c r="R72" s="7">
        <v>127204</v>
      </c>
      <c r="S72" s="7">
        <v>69943</v>
      </c>
      <c r="T72" s="7">
        <v>0</v>
      </c>
      <c r="U72" s="7">
        <v>35538</v>
      </c>
      <c r="V72" s="7">
        <v>215115</v>
      </c>
      <c r="W72" s="7">
        <v>113</v>
      </c>
      <c r="X72" s="36">
        <f t="shared" si="12"/>
        <v>897129</v>
      </c>
      <c r="Y72" s="7"/>
      <c r="Z72" s="7">
        <v>937620</v>
      </c>
      <c r="AA72" s="63"/>
      <c r="AB72" s="63"/>
      <c r="AC72" s="7"/>
      <c r="AD72" s="7"/>
      <c r="AE72" s="7"/>
      <c r="AF72" s="7"/>
      <c r="AG72" s="7"/>
      <c r="AH72" s="36">
        <f t="shared" ref="AH72:AH73" si="17">Y72+Z72+AA72+AC72+AB72+AD72+AE72+AF72+AG72</f>
        <v>937620</v>
      </c>
      <c r="AI72" s="7"/>
      <c r="AJ72" s="7">
        <v>100832</v>
      </c>
      <c r="AK72" s="7"/>
      <c r="AL72" s="7"/>
      <c r="AM72" s="7"/>
      <c r="AN72" s="7">
        <v>178109</v>
      </c>
      <c r="AO72" s="7"/>
      <c r="AP72" s="36">
        <f t="shared" si="13"/>
        <v>278941</v>
      </c>
      <c r="AQ72" s="7">
        <v>9246</v>
      </c>
      <c r="AR72" s="7">
        <v>8667</v>
      </c>
      <c r="AS72" s="7">
        <v>73533</v>
      </c>
      <c r="AT72" s="7">
        <v>7737</v>
      </c>
      <c r="AU72" s="7">
        <v>17025</v>
      </c>
      <c r="AV72" s="7"/>
      <c r="AW72" s="36">
        <f t="shared" si="14"/>
        <v>116208</v>
      </c>
      <c r="AX72" s="80">
        <f t="shared" si="15"/>
        <v>4706768</v>
      </c>
    </row>
    <row r="73" spans="1:50" x14ac:dyDescent="0.25">
      <c r="A73" s="43">
        <f t="shared" si="16"/>
        <v>68</v>
      </c>
      <c r="B73" s="43">
        <v>287</v>
      </c>
      <c r="C73" s="18" t="s">
        <v>165</v>
      </c>
      <c r="D73" s="25">
        <v>2132105</v>
      </c>
      <c r="E73" s="25">
        <v>227304</v>
      </c>
      <c r="F73" s="25">
        <v>286706</v>
      </c>
      <c r="G73" s="25">
        <v>4230</v>
      </c>
      <c r="H73" s="25">
        <v>9034</v>
      </c>
      <c r="I73" s="36">
        <f t="shared" si="10"/>
        <v>2659379</v>
      </c>
      <c r="J73" s="15">
        <v>1322000</v>
      </c>
      <c r="K73" s="15">
        <v>241829</v>
      </c>
      <c r="L73" s="15">
        <v>4400</v>
      </c>
      <c r="M73" s="15">
        <v>167964</v>
      </c>
      <c r="N73" s="15">
        <v>6730</v>
      </c>
      <c r="O73" s="36">
        <f t="shared" si="11"/>
        <v>1742923</v>
      </c>
      <c r="P73" s="7">
        <v>478874</v>
      </c>
      <c r="Q73" s="7">
        <v>144241</v>
      </c>
      <c r="R73" s="7">
        <v>112875</v>
      </c>
      <c r="S73" s="7">
        <v>234300</v>
      </c>
      <c r="T73" s="7">
        <v>64842</v>
      </c>
      <c r="U73" s="7">
        <v>150243</v>
      </c>
      <c r="V73" s="7">
        <v>350000</v>
      </c>
      <c r="W73" s="7">
        <v>4239</v>
      </c>
      <c r="X73" s="36">
        <f t="shared" si="12"/>
        <v>1539614</v>
      </c>
      <c r="Y73" s="7"/>
      <c r="Z73" s="7">
        <v>1031641</v>
      </c>
      <c r="AA73" s="63"/>
      <c r="AB73" s="63"/>
      <c r="AC73" s="7"/>
      <c r="AD73" s="7"/>
      <c r="AE73" s="7"/>
      <c r="AF73" s="7"/>
      <c r="AG73" s="7"/>
      <c r="AH73" s="36">
        <f t="shared" si="17"/>
        <v>1031641</v>
      </c>
      <c r="AI73" s="7"/>
      <c r="AJ73" s="7">
        <v>48617</v>
      </c>
      <c r="AK73" s="7"/>
      <c r="AL73" s="7"/>
      <c r="AM73" s="7"/>
      <c r="AN73" s="7">
        <v>230000</v>
      </c>
      <c r="AO73" s="7"/>
      <c r="AP73" s="36">
        <f t="shared" si="13"/>
        <v>278617</v>
      </c>
      <c r="AQ73" s="11">
        <v>28064</v>
      </c>
      <c r="AR73" s="7">
        <v>19464</v>
      </c>
      <c r="AS73" s="11">
        <v>147047</v>
      </c>
      <c r="AT73" s="11">
        <v>19989</v>
      </c>
      <c r="AU73" s="11">
        <v>79931</v>
      </c>
      <c r="AV73" s="7"/>
      <c r="AW73" s="36">
        <f t="shared" si="14"/>
        <v>294495</v>
      </c>
      <c r="AX73" s="80">
        <f t="shared" si="15"/>
        <v>7546669</v>
      </c>
    </row>
    <row r="74" spans="1:50" x14ac:dyDescent="0.25">
      <c r="A74" s="43">
        <f t="shared" si="16"/>
        <v>69</v>
      </c>
      <c r="B74" s="43">
        <v>468</v>
      </c>
      <c r="C74" s="18" t="s">
        <v>147</v>
      </c>
      <c r="D74" s="25">
        <v>1873165</v>
      </c>
      <c r="E74" s="25">
        <v>133705</v>
      </c>
      <c r="F74" s="25">
        <v>81946</v>
      </c>
      <c r="G74" s="25">
        <v>12248</v>
      </c>
      <c r="H74" s="25"/>
      <c r="I74" s="36">
        <f t="shared" si="10"/>
        <v>2101064</v>
      </c>
      <c r="J74" s="15">
        <v>1710480</v>
      </c>
      <c r="K74" s="15">
        <v>153229</v>
      </c>
      <c r="L74" s="15"/>
      <c r="M74" s="15">
        <v>72182</v>
      </c>
      <c r="N74" s="15">
        <v>3843</v>
      </c>
      <c r="O74" s="36">
        <f t="shared" si="11"/>
        <v>1939734</v>
      </c>
      <c r="P74" s="7">
        <v>372629</v>
      </c>
      <c r="Q74" s="7">
        <v>155092</v>
      </c>
      <c r="R74" s="7">
        <v>36122</v>
      </c>
      <c r="S74" s="7">
        <v>430268</v>
      </c>
      <c r="T74" s="7">
        <v>38196</v>
      </c>
      <c r="U74" s="7">
        <v>37810</v>
      </c>
      <c r="V74" s="7">
        <v>256619</v>
      </c>
      <c r="W74" s="7">
        <v>3537</v>
      </c>
      <c r="X74" s="36">
        <f t="shared" si="12"/>
        <v>1330273</v>
      </c>
      <c r="Y74" s="7"/>
      <c r="Z74" s="7" t="s">
        <v>2</v>
      </c>
      <c r="AA74" s="63"/>
      <c r="AB74" s="63"/>
      <c r="AC74" s="7"/>
      <c r="AD74" s="7"/>
      <c r="AE74" s="7"/>
      <c r="AF74" s="7"/>
      <c r="AG74" s="7"/>
      <c r="AH74" s="36">
        <v>0</v>
      </c>
      <c r="AI74" s="7"/>
      <c r="AJ74" s="7">
        <v>112707</v>
      </c>
      <c r="AK74" s="7"/>
      <c r="AL74" s="7"/>
      <c r="AM74" s="7"/>
      <c r="AN74" s="7">
        <v>292410</v>
      </c>
      <c r="AO74" s="7"/>
      <c r="AP74" s="36">
        <f t="shared" si="13"/>
        <v>405117</v>
      </c>
      <c r="AQ74" s="12">
        <v>19412</v>
      </c>
      <c r="AR74" s="13">
        <v>13729</v>
      </c>
      <c r="AS74" s="12">
        <v>104501</v>
      </c>
      <c r="AT74" s="12">
        <v>14099</v>
      </c>
      <c r="AU74" s="12">
        <v>28467</v>
      </c>
      <c r="AV74" s="14"/>
      <c r="AW74" s="36">
        <f t="shared" si="14"/>
        <v>180208</v>
      </c>
      <c r="AX74" s="80">
        <f t="shared" si="15"/>
        <v>5956396</v>
      </c>
    </row>
    <row r="75" spans="1:50" x14ac:dyDescent="0.25">
      <c r="A75" s="43">
        <f t="shared" si="16"/>
        <v>70</v>
      </c>
      <c r="B75" s="43">
        <v>12694</v>
      </c>
      <c r="C75" s="18" t="s">
        <v>47</v>
      </c>
      <c r="D75" s="25">
        <v>102606</v>
      </c>
      <c r="E75" s="25">
        <v>10333</v>
      </c>
      <c r="F75" s="25">
        <v>19578</v>
      </c>
      <c r="G75" s="25"/>
      <c r="H75" s="25"/>
      <c r="I75" s="36">
        <f t="shared" si="10"/>
        <v>132517</v>
      </c>
      <c r="J75" s="15"/>
      <c r="K75" s="15"/>
      <c r="L75" s="15"/>
      <c r="M75" s="15"/>
      <c r="N75" s="15"/>
      <c r="O75" s="36">
        <f t="shared" si="11"/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36">
        <f t="shared" si="12"/>
        <v>0</v>
      </c>
      <c r="Y75" s="7"/>
      <c r="Z75" s="7" t="s">
        <v>2</v>
      </c>
      <c r="AA75" s="63"/>
      <c r="AB75" s="63"/>
      <c r="AC75" s="7"/>
      <c r="AD75" s="7"/>
      <c r="AE75" s="7"/>
      <c r="AF75" s="7"/>
      <c r="AG75" s="7"/>
      <c r="AH75" s="36">
        <v>0</v>
      </c>
      <c r="AI75" s="7"/>
      <c r="AJ75" s="7"/>
      <c r="AK75" s="7"/>
      <c r="AL75" s="7"/>
      <c r="AM75" s="7"/>
      <c r="AN75" s="7"/>
      <c r="AO75" s="7"/>
      <c r="AP75" s="36">
        <f t="shared" si="13"/>
        <v>0</v>
      </c>
      <c r="AQ75" s="7">
        <v>988</v>
      </c>
      <c r="AR75" s="7">
        <v>1622</v>
      </c>
      <c r="AS75" s="7">
        <v>1798</v>
      </c>
      <c r="AT75" s="7">
        <v>897</v>
      </c>
      <c r="AU75" s="7">
        <v>4064</v>
      </c>
      <c r="AV75" s="7"/>
      <c r="AW75" s="36">
        <f t="shared" si="14"/>
        <v>9369</v>
      </c>
      <c r="AX75" s="80">
        <f t="shared" si="15"/>
        <v>141886</v>
      </c>
    </row>
    <row r="76" spans="1:50" x14ac:dyDescent="0.25">
      <c r="A76" s="43">
        <f t="shared" si="16"/>
        <v>71</v>
      </c>
      <c r="B76" s="43">
        <v>647</v>
      </c>
      <c r="C76" s="18" t="s">
        <v>166</v>
      </c>
      <c r="D76" s="25">
        <v>1440099</v>
      </c>
      <c r="E76" s="25">
        <v>128308</v>
      </c>
      <c r="F76" s="13">
        <v>252620</v>
      </c>
      <c r="G76" s="25"/>
      <c r="H76" s="25"/>
      <c r="I76" s="36">
        <f t="shared" si="10"/>
        <v>1821027</v>
      </c>
      <c r="J76" s="15"/>
      <c r="K76" s="15">
        <v>233893</v>
      </c>
      <c r="L76" s="15"/>
      <c r="M76" s="15"/>
      <c r="N76" s="15"/>
      <c r="O76" s="36">
        <f t="shared" si="11"/>
        <v>233893</v>
      </c>
      <c r="P76" s="7">
        <v>20510</v>
      </c>
      <c r="Q76" s="7">
        <v>39283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36">
        <f t="shared" si="12"/>
        <v>59793</v>
      </c>
      <c r="Y76" s="7"/>
      <c r="Z76" s="7" t="s">
        <v>2</v>
      </c>
      <c r="AA76" s="63"/>
      <c r="AB76" s="63"/>
      <c r="AC76" s="7"/>
      <c r="AD76" s="7"/>
      <c r="AE76" s="7"/>
      <c r="AF76" s="7"/>
      <c r="AG76" s="7"/>
      <c r="AH76" s="36">
        <v>0</v>
      </c>
      <c r="AI76" s="7"/>
      <c r="AJ76" s="7"/>
      <c r="AK76" s="7"/>
      <c r="AL76" s="7"/>
      <c r="AM76" s="7"/>
      <c r="AN76" s="7"/>
      <c r="AO76" s="7"/>
      <c r="AP76" s="36">
        <f t="shared" si="13"/>
        <v>0</v>
      </c>
      <c r="AQ76" s="7">
        <v>18690</v>
      </c>
      <c r="AR76" s="7">
        <v>17686</v>
      </c>
      <c r="AS76" s="7">
        <v>131394</v>
      </c>
      <c r="AT76" s="7">
        <v>14088</v>
      </c>
      <c r="AU76" s="7">
        <v>35780</v>
      </c>
      <c r="AV76" s="7"/>
      <c r="AW76" s="36">
        <f t="shared" si="14"/>
        <v>217638</v>
      </c>
      <c r="AX76" s="80">
        <f t="shared" si="15"/>
        <v>2332351</v>
      </c>
    </row>
    <row r="77" spans="1:50" x14ac:dyDescent="0.25">
      <c r="A77" s="43">
        <f t="shared" si="16"/>
        <v>72</v>
      </c>
      <c r="B77" s="43">
        <v>4420</v>
      </c>
      <c r="C77" s="5" t="s">
        <v>167</v>
      </c>
      <c r="D77" s="25">
        <v>161992</v>
      </c>
      <c r="E77" s="25">
        <v>19964</v>
      </c>
      <c r="F77" s="25">
        <v>58659</v>
      </c>
      <c r="G77" s="25"/>
      <c r="H77" s="25"/>
      <c r="I77" s="36">
        <f t="shared" si="10"/>
        <v>240615</v>
      </c>
      <c r="J77" s="15"/>
      <c r="K77" s="15"/>
      <c r="L77" s="15"/>
      <c r="M77" s="15"/>
      <c r="N77" s="15"/>
      <c r="O77" s="36">
        <f t="shared" si="11"/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36">
        <f t="shared" si="12"/>
        <v>0</v>
      </c>
      <c r="Y77" s="7"/>
      <c r="Z77" s="7" t="s">
        <v>2</v>
      </c>
      <c r="AA77" s="63"/>
      <c r="AB77" s="63"/>
      <c r="AC77" s="7"/>
      <c r="AD77" s="7"/>
      <c r="AE77" s="7"/>
      <c r="AF77" s="7"/>
      <c r="AG77" s="7"/>
      <c r="AH77" s="36">
        <v>0</v>
      </c>
      <c r="AI77" s="7"/>
      <c r="AJ77" s="7"/>
      <c r="AK77" s="7"/>
      <c r="AL77" s="7"/>
      <c r="AM77" s="7"/>
      <c r="AN77" s="7"/>
      <c r="AO77" s="7"/>
      <c r="AP77" s="36">
        <f t="shared" si="13"/>
        <v>0</v>
      </c>
      <c r="AQ77" s="7">
        <v>3719</v>
      </c>
      <c r="AR77" s="7">
        <v>3169</v>
      </c>
      <c r="AS77" s="7">
        <v>29361</v>
      </c>
      <c r="AT77" s="7">
        <v>2729</v>
      </c>
      <c r="AU77" s="7">
        <v>5445</v>
      </c>
      <c r="AV77" s="7"/>
      <c r="AW77" s="36">
        <f t="shared" si="14"/>
        <v>44423</v>
      </c>
      <c r="AX77" s="80">
        <f t="shared" si="15"/>
        <v>285038</v>
      </c>
    </row>
    <row r="78" spans="1:50" x14ac:dyDescent="0.25">
      <c r="A78" s="43">
        <f t="shared" si="16"/>
        <v>73</v>
      </c>
      <c r="B78" s="43">
        <v>14244</v>
      </c>
      <c r="C78" s="18" t="s">
        <v>168</v>
      </c>
      <c r="D78" s="25">
        <v>386168</v>
      </c>
      <c r="E78" s="25">
        <v>34772</v>
      </c>
      <c r="F78" s="25">
        <v>71167</v>
      </c>
      <c r="G78" s="25"/>
      <c r="H78" s="25"/>
      <c r="I78" s="36">
        <f t="shared" si="10"/>
        <v>492107</v>
      </c>
      <c r="J78" s="15"/>
      <c r="K78" s="15"/>
      <c r="L78" s="15"/>
      <c r="M78" s="15"/>
      <c r="N78" s="15"/>
      <c r="O78" s="36">
        <f t="shared" si="11"/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36">
        <f t="shared" si="12"/>
        <v>0</v>
      </c>
      <c r="Y78" s="7"/>
      <c r="Z78" s="7" t="s">
        <v>2</v>
      </c>
      <c r="AA78" s="63"/>
      <c r="AB78" s="63"/>
      <c r="AC78" s="7"/>
      <c r="AD78" s="7"/>
      <c r="AE78" s="7"/>
      <c r="AF78" s="7"/>
      <c r="AG78" s="7"/>
      <c r="AH78" s="36">
        <v>0</v>
      </c>
      <c r="AI78" s="7"/>
      <c r="AJ78" s="7"/>
      <c r="AK78" s="7"/>
      <c r="AL78" s="7"/>
      <c r="AM78" s="7"/>
      <c r="AN78" s="7"/>
      <c r="AO78" s="7"/>
      <c r="AP78" s="36">
        <f t="shared" si="13"/>
        <v>0</v>
      </c>
      <c r="AQ78" s="7">
        <v>4989</v>
      </c>
      <c r="AR78" s="7">
        <v>5383</v>
      </c>
      <c r="AS78" s="7">
        <v>34660</v>
      </c>
      <c r="AT78" s="7">
        <v>3279</v>
      </c>
      <c r="AU78" s="7">
        <v>8173</v>
      </c>
      <c r="AV78" s="7"/>
      <c r="AW78" s="36">
        <f t="shared" si="14"/>
        <v>56484</v>
      </c>
      <c r="AX78" s="80">
        <f t="shared" si="15"/>
        <v>548591</v>
      </c>
    </row>
    <row r="79" spans="1:50" x14ac:dyDescent="0.25">
      <c r="A79" s="43">
        <f t="shared" si="16"/>
        <v>74</v>
      </c>
      <c r="B79" s="43">
        <v>4451</v>
      </c>
      <c r="C79" s="18" t="s">
        <v>169</v>
      </c>
      <c r="D79" s="27">
        <v>532056</v>
      </c>
      <c r="E79" s="25">
        <v>58561</v>
      </c>
      <c r="F79" s="25">
        <v>135030</v>
      </c>
      <c r="G79" s="25"/>
      <c r="H79" s="25"/>
      <c r="I79" s="36">
        <f t="shared" si="10"/>
        <v>725647</v>
      </c>
      <c r="J79" s="15"/>
      <c r="K79" s="15"/>
      <c r="L79" s="15"/>
      <c r="M79" s="15"/>
      <c r="N79" s="15"/>
      <c r="O79" s="36">
        <f t="shared" si="11"/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36">
        <f t="shared" si="12"/>
        <v>0</v>
      </c>
      <c r="Y79" s="7"/>
      <c r="Z79" s="7"/>
      <c r="AA79" s="63"/>
      <c r="AB79" s="63"/>
      <c r="AC79" s="7"/>
      <c r="AD79" s="7"/>
      <c r="AE79" s="7"/>
      <c r="AF79" s="7"/>
      <c r="AG79" s="7"/>
      <c r="AH79" s="36">
        <v>0</v>
      </c>
      <c r="AI79" s="7"/>
      <c r="AJ79" s="7"/>
      <c r="AK79" s="7"/>
      <c r="AL79" s="7"/>
      <c r="AM79" s="7"/>
      <c r="AN79" s="7"/>
      <c r="AO79" s="7"/>
      <c r="AP79" s="36">
        <f t="shared" si="13"/>
        <v>0</v>
      </c>
      <c r="AQ79" s="7">
        <v>13042</v>
      </c>
      <c r="AR79" s="7">
        <v>7517</v>
      </c>
      <c r="AS79" s="7">
        <v>50129</v>
      </c>
      <c r="AT79" s="7">
        <v>4186</v>
      </c>
      <c r="AU79" s="7">
        <v>8835</v>
      </c>
      <c r="AV79" s="7"/>
      <c r="AW79" s="36">
        <f t="shared" si="14"/>
        <v>83709</v>
      </c>
      <c r="AX79" s="80">
        <f t="shared" si="15"/>
        <v>809356</v>
      </c>
    </row>
    <row r="80" spans="1:50" x14ac:dyDescent="0.25">
      <c r="A80" s="43">
        <f t="shared" si="16"/>
        <v>75</v>
      </c>
      <c r="B80" s="43">
        <v>12698</v>
      </c>
      <c r="C80" s="18" t="s">
        <v>114</v>
      </c>
      <c r="D80" s="27">
        <v>179337</v>
      </c>
      <c r="E80" s="25">
        <v>17892</v>
      </c>
      <c r="F80" s="25">
        <v>39143</v>
      </c>
      <c r="G80" s="25"/>
      <c r="H80" s="25">
        <v>670</v>
      </c>
      <c r="I80" s="36">
        <f t="shared" si="10"/>
        <v>237042</v>
      </c>
      <c r="J80" s="15"/>
      <c r="K80" s="15"/>
      <c r="L80" s="15"/>
      <c r="M80" s="15"/>
      <c r="N80" s="15"/>
      <c r="O80" s="36">
        <f t="shared" si="11"/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36">
        <f t="shared" si="12"/>
        <v>0</v>
      </c>
      <c r="Y80" s="7"/>
      <c r="Z80" s="7"/>
      <c r="AA80" s="63"/>
      <c r="AB80" s="63"/>
      <c r="AC80" s="7"/>
      <c r="AD80" s="7"/>
      <c r="AE80" s="7"/>
      <c r="AF80" s="7"/>
      <c r="AG80" s="7"/>
      <c r="AH80" s="36">
        <v>0</v>
      </c>
      <c r="AI80" s="7"/>
      <c r="AJ80" s="7"/>
      <c r="AK80" s="7"/>
      <c r="AL80" s="7"/>
      <c r="AM80" s="7"/>
      <c r="AN80" s="7"/>
      <c r="AO80" s="7"/>
      <c r="AP80" s="36">
        <f t="shared" si="13"/>
        <v>0</v>
      </c>
      <c r="AQ80" s="7">
        <v>3019</v>
      </c>
      <c r="AR80" s="7">
        <v>2448</v>
      </c>
      <c r="AS80" s="7">
        <v>26988</v>
      </c>
      <c r="AT80" s="7">
        <v>2176</v>
      </c>
      <c r="AU80" s="7">
        <v>6958</v>
      </c>
      <c r="AV80" s="7"/>
      <c r="AW80" s="36">
        <f t="shared" si="14"/>
        <v>41589</v>
      </c>
      <c r="AX80" s="80">
        <f t="shared" si="15"/>
        <v>278631</v>
      </c>
    </row>
    <row r="81" spans="1:51" x14ac:dyDescent="0.25">
      <c r="A81" s="43">
        <f t="shared" si="16"/>
        <v>76</v>
      </c>
      <c r="B81" s="43">
        <v>6088</v>
      </c>
      <c r="C81" s="18" t="s">
        <v>48</v>
      </c>
      <c r="D81" s="27">
        <v>188531</v>
      </c>
      <c r="E81" s="25">
        <v>12680</v>
      </c>
      <c r="F81" s="25">
        <v>21463</v>
      </c>
      <c r="G81" s="25"/>
      <c r="H81" s="25"/>
      <c r="I81" s="36">
        <f t="shared" si="10"/>
        <v>222674</v>
      </c>
      <c r="J81" s="15"/>
      <c r="K81" s="15"/>
      <c r="L81" s="15"/>
      <c r="M81" s="15"/>
      <c r="N81" s="15"/>
      <c r="O81" s="36">
        <f t="shared" si="11"/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36">
        <f t="shared" si="12"/>
        <v>0</v>
      </c>
      <c r="Y81" s="7"/>
      <c r="Z81" s="7"/>
      <c r="AA81" s="63"/>
      <c r="AB81" s="63"/>
      <c r="AC81" s="7"/>
      <c r="AD81" s="7"/>
      <c r="AE81" s="7"/>
      <c r="AF81" s="7"/>
      <c r="AG81" s="7"/>
      <c r="AH81" s="36">
        <v>0</v>
      </c>
      <c r="AI81" s="7"/>
      <c r="AJ81" s="7"/>
      <c r="AK81" s="7"/>
      <c r="AL81" s="7"/>
      <c r="AM81" s="7"/>
      <c r="AN81" s="7"/>
      <c r="AO81" s="7"/>
      <c r="AP81" s="36">
        <f t="shared" si="13"/>
        <v>0</v>
      </c>
      <c r="AQ81" s="7">
        <v>2887</v>
      </c>
      <c r="AR81" s="7">
        <v>1642</v>
      </c>
      <c r="AS81" s="7">
        <v>16311</v>
      </c>
      <c r="AT81" s="7">
        <v>2003</v>
      </c>
      <c r="AU81" s="7">
        <v>5220</v>
      </c>
      <c r="AV81" s="7"/>
      <c r="AW81" s="36">
        <f t="shared" si="14"/>
        <v>28063</v>
      </c>
      <c r="AX81" s="80">
        <f t="shared" si="15"/>
        <v>250737</v>
      </c>
    </row>
    <row r="82" spans="1:51" x14ac:dyDescent="0.25">
      <c r="A82" s="43">
        <f t="shared" si="16"/>
        <v>77</v>
      </c>
      <c r="B82" s="43">
        <v>13164</v>
      </c>
      <c r="C82" s="18" t="s">
        <v>49</v>
      </c>
      <c r="D82" s="27">
        <v>402790</v>
      </c>
      <c r="E82" s="25">
        <v>41384</v>
      </c>
      <c r="F82" s="25">
        <v>51217</v>
      </c>
      <c r="G82" s="25"/>
      <c r="H82" s="25"/>
      <c r="I82" s="36">
        <f t="shared" si="10"/>
        <v>495391</v>
      </c>
      <c r="J82" s="15"/>
      <c r="K82" s="15"/>
      <c r="L82" s="15"/>
      <c r="M82" s="15"/>
      <c r="N82" s="15"/>
      <c r="O82" s="36">
        <f t="shared" si="11"/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36">
        <f t="shared" si="12"/>
        <v>0</v>
      </c>
      <c r="Y82" s="7"/>
      <c r="Z82" s="7"/>
      <c r="AA82" s="63"/>
      <c r="AB82" s="63"/>
      <c r="AC82" s="7"/>
      <c r="AD82" s="7"/>
      <c r="AE82" s="7"/>
      <c r="AF82" s="7"/>
      <c r="AG82" s="7"/>
      <c r="AH82" s="36">
        <v>0</v>
      </c>
      <c r="AI82" s="7"/>
      <c r="AJ82" s="7"/>
      <c r="AK82" s="7"/>
      <c r="AL82" s="7"/>
      <c r="AM82" s="7"/>
      <c r="AN82" s="7"/>
      <c r="AO82" s="7"/>
      <c r="AP82" s="36">
        <f t="shared" si="13"/>
        <v>0</v>
      </c>
      <c r="AQ82" s="7">
        <v>14908</v>
      </c>
      <c r="AR82" s="7">
        <v>5318</v>
      </c>
      <c r="AS82" s="7">
        <v>44870</v>
      </c>
      <c r="AT82" s="7">
        <v>4153</v>
      </c>
      <c r="AU82" s="7">
        <v>13242</v>
      </c>
      <c r="AV82" s="7"/>
      <c r="AW82" s="36">
        <f t="shared" si="14"/>
        <v>82491</v>
      </c>
      <c r="AX82" s="80">
        <f t="shared" si="15"/>
        <v>577882</v>
      </c>
    </row>
    <row r="83" spans="1:51" x14ac:dyDescent="0.25">
      <c r="A83" s="43">
        <f t="shared" si="16"/>
        <v>78</v>
      </c>
      <c r="B83" s="43">
        <v>6134</v>
      </c>
      <c r="C83" s="18" t="s">
        <v>16</v>
      </c>
      <c r="D83" s="27">
        <v>228894</v>
      </c>
      <c r="E83" s="25">
        <v>24737</v>
      </c>
      <c r="F83" s="25">
        <v>39157</v>
      </c>
      <c r="G83" s="25"/>
      <c r="H83" s="25">
        <v>909</v>
      </c>
      <c r="I83" s="36">
        <f t="shared" si="10"/>
        <v>293697</v>
      </c>
      <c r="J83" s="15"/>
      <c r="K83" s="15"/>
      <c r="L83" s="15"/>
      <c r="M83" s="15"/>
      <c r="N83" s="15"/>
      <c r="O83" s="36">
        <f t="shared" si="11"/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36">
        <f t="shared" si="12"/>
        <v>0</v>
      </c>
      <c r="Y83" s="7"/>
      <c r="Z83" s="7"/>
      <c r="AA83" s="63"/>
      <c r="AB83" s="63"/>
      <c r="AC83" s="7"/>
      <c r="AD83" s="7"/>
      <c r="AE83" s="7"/>
      <c r="AF83" s="7"/>
      <c r="AG83" s="7"/>
      <c r="AH83" s="36">
        <v>0</v>
      </c>
      <c r="AI83" s="7"/>
      <c r="AJ83" s="7"/>
      <c r="AK83" s="7"/>
      <c r="AL83" s="7"/>
      <c r="AM83" s="7"/>
      <c r="AN83" s="7"/>
      <c r="AO83" s="7"/>
      <c r="AP83" s="36">
        <f t="shared" si="13"/>
        <v>0</v>
      </c>
      <c r="AQ83" s="7">
        <v>4015</v>
      </c>
      <c r="AR83" s="7">
        <v>2441</v>
      </c>
      <c r="AS83" s="7">
        <v>21663</v>
      </c>
      <c r="AT83" s="7">
        <v>2766</v>
      </c>
      <c r="AU83" s="7">
        <v>8849</v>
      </c>
      <c r="AV83" s="7"/>
      <c r="AW83" s="36">
        <f t="shared" si="14"/>
        <v>39734</v>
      </c>
      <c r="AX83" s="80">
        <f t="shared" si="15"/>
        <v>333431</v>
      </c>
    </row>
    <row r="84" spans="1:51" x14ac:dyDescent="0.25">
      <c r="A84" s="43">
        <f t="shared" si="16"/>
        <v>79</v>
      </c>
      <c r="B84" s="43">
        <v>6211</v>
      </c>
      <c r="C84" s="18" t="s">
        <v>17</v>
      </c>
      <c r="D84" s="27">
        <v>810000</v>
      </c>
      <c r="E84" s="25">
        <v>140191</v>
      </c>
      <c r="F84" s="25">
        <v>89329</v>
      </c>
      <c r="G84" s="25">
        <v>2532</v>
      </c>
      <c r="H84" s="25">
        <v>1481</v>
      </c>
      <c r="I84" s="36">
        <f t="shared" si="10"/>
        <v>1043533</v>
      </c>
      <c r="J84" s="15"/>
      <c r="K84" s="15">
        <v>214069</v>
      </c>
      <c r="L84" s="15">
        <v>26155</v>
      </c>
      <c r="M84" s="15"/>
      <c r="N84" s="15"/>
      <c r="O84" s="36">
        <f t="shared" si="11"/>
        <v>240224</v>
      </c>
      <c r="P84" s="7">
        <v>8738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36">
        <f t="shared" si="12"/>
        <v>8738</v>
      </c>
      <c r="Y84" s="7"/>
      <c r="Z84" s="7"/>
      <c r="AA84" s="63"/>
      <c r="AB84" s="63"/>
      <c r="AC84" s="7"/>
      <c r="AD84" s="7"/>
      <c r="AE84" s="7"/>
      <c r="AF84" s="7"/>
      <c r="AG84" s="7"/>
      <c r="AH84" s="36">
        <v>0</v>
      </c>
      <c r="AI84" s="7"/>
      <c r="AJ84" s="7"/>
      <c r="AK84" s="7"/>
      <c r="AL84" s="7"/>
      <c r="AM84" s="7"/>
      <c r="AN84" s="7"/>
      <c r="AO84" s="7"/>
      <c r="AP84" s="36">
        <f t="shared" si="13"/>
        <v>0</v>
      </c>
      <c r="AQ84" s="7">
        <v>11677</v>
      </c>
      <c r="AR84" s="7">
        <v>5238</v>
      </c>
      <c r="AS84" s="7">
        <v>65053</v>
      </c>
      <c r="AT84" s="7">
        <v>5519</v>
      </c>
      <c r="AU84" s="7">
        <v>15839</v>
      </c>
      <c r="AV84" s="7"/>
      <c r="AW84" s="36">
        <f t="shared" si="14"/>
        <v>103326</v>
      </c>
      <c r="AX84" s="80">
        <f t="shared" si="15"/>
        <v>1395821</v>
      </c>
    </row>
    <row r="85" spans="1:51" x14ac:dyDescent="0.25">
      <c r="A85" s="43">
        <f t="shared" si="16"/>
        <v>80</v>
      </c>
      <c r="B85" s="43">
        <v>6225</v>
      </c>
      <c r="C85" s="17" t="s">
        <v>18</v>
      </c>
      <c r="D85" s="25">
        <v>285029</v>
      </c>
      <c r="E85" s="25">
        <v>33541</v>
      </c>
      <c r="F85" s="25">
        <v>97350</v>
      </c>
      <c r="G85" s="25"/>
      <c r="H85" s="25"/>
      <c r="I85" s="36">
        <f t="shared" si="10"/>
        <v>415920</v>
      </c>
      <c r="J85" s="15"/>
      <c r="K85" s="15"/>
      <c r="L85" s="15"/>
      <c r="M85" s="15"/>
      <c r="N85" s="15"/>
      <c r="O85" s="36">
        <f t="shared" si="11"/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36">
        <f t="shared" si="12"/>
        <v>0</v>
      </c>
      <c r="Y85" s="7"/>
      <c r="Z85" s="7"/>
      <c r="AA85" s="63"/>
      <c r="AB85" s="63"/>
      <c r="AC85" s="7"/>
      <c r="AD85" s="7"/>
      <c r="AE85" s="7"/>
      <c r="AF85" s="7"/>
      <c r="AG85" s="7"/>
      <c r="AH85" s="36">
        <v>0</v>
      </c>
      <c r="AI85" s="9"/>
      <c r="AJ85" s="9"/>
      <c r="AK85" s="9"/>
      <c r="AL85" s="9"/>
      <c r="AM85" s="9"/>
      <c r="AN85" s="9"/>
      <c r="AO85" s="9"/>
      <c r="AP85" s="36">
        <f t="shared" si="13"/>
        <v>0</v>
      </c>
      <c r="AQ85" s="7">
        <v>3013</v>
      </c>
      <c r="AR85" s="7">
        <v>3969</v>
      </c>
      <c r="AS85" s="7">
        <v>25789</v>
      </c>
      <c r="AT85" s="7">
        <v>2793</v>
      </c>
      <c r="AU85" s="7">
        <v>9924</v>
      </c>
      <c r="AV85" s="7"/>
      <c r="AW85" s="36">
        <f t="shared" si="14"/>
        <v>45488</v>
      </c>
      <c r="AX85" s="80">
        <f t="shared" si="15"/>
        <v>461408</v>
      </c>
      <c r="AY85" s="6"/>
    </row>
    <row r="86" spans="1:51" ht="24.75" x14ac:dyDescent="0.25">
      <c r="A86" s="43">
        <f t="shared" si="16"/>
        <v>81</v>
      </c>
      <c r="B86" s="43">
        <v>12681</v>
      </c>
      <c r="C86" s="2" t="s">
        <v>170</v>
      </c>
      <c r="D86" s="25">
        <v>330858</v>
      </c>
      <c r="E86" s="25">
        <v>29116</v>
      </c>
      <c r="F86" s="25">
        <v>30106</v>
      </c>
      <c r="G86" s="25"/>
      <c r="H86" s="25"/>
      <c r="I86" s="36">
        <f t="shared" si="10"/>
        <v>390080</v>
      </c>
      <c r="J86" s="15"/>
      <c r="K86" s="15">
        <v>548210</v>
      </c>
      <c r="L86" s="15"/>
      <c r="M86" s="15"/>
      <c r="N86" s="15">
        <v>119</v>
      </c>
      <c r="O86" s="36">
        <f t="shared" si="11"/>
        <v>548329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36">
        <f t="shared" si="12"/>
        <v>0</v>
      </c>
      <c r="Y86" s="7"/>
      <c r="Z86" s="7"/>
      <c r="AA86" s="63"/>
      <c r="AB86" s="63"/>
      <c r="AC86" s="7"/>
      <c r="AD86" s="7"/>
      <c r="AE86" s="7"/>
      <c r="AF86" s="7"/>
      <c r="AG86" s="7"/>
      <c r="AH86" s="36">
        <v>0</v>
      </c>
      <c r="AI86" s="7"/>
      <c r="AJ86" s="7"/>
      <c r="AK86" s="7"/>
      <c r="AL86" s="7"/>
      <c r="AM86" s="7"/>
      <c r="AN86" s="7"/>
      <c r="AO86" s="7"/>
      <c r="AP86" s="36">
        <f t="shared" si="13"/>
        <v>0</v>
      </c>
      <c r="AQ86" s="7">
        <v>4910</v>
      </c>
      <c r="AR86" s="7">
        <v>2833</v>
      </c>
      <c r="AS86" s="7">
        <v>31208</v>
      </c>
      <c r="AT86" s="7">
        <v>3618</v>
      </c>
      <c r="AU86" s="7">
        <v>7904</v>
      </c>
      <c r="AV86" s="7"/>
      <c r="AW86" s="36">
        <f t="shared" si="14"/>
        <v>50473</v>
      </c>
      <c r="AX86" s="80">
        <f t="shared" si="15"/>
        <v>988882</v>
      </c>
    </row>
    <row r="87" spans="1:51" x14ac:dyDescent="0.25">
      <c r="A87" s="43">
        <f t="shared" si="16"/>
        <v>82</v>
      </c>
      <c r="B87" s="43">
        <v>7047</v>
      </c>
      <c r="C87" s="2" t="s">
        <v>178</v>
      </c>
      <c r="D87" s="25">
        <v>354308</v>
      </c>
      <c r="E87" s="25">
        <v>50711</v>
      </c>
      <c r="F87" s="25">
        <v>95048</v>
      </c>
      <c r="G87" s="25"/>
      <c r="H87" s="25"/>
      <c r="I87" s="36">
        <f t="shared" si="10"/>
        <v>500067</v>
      </c>
      <c r="J87" s="15"/>
      <c r="K87" s="15"/>
      <c r="L87" s="15"/>
      <c r="M87" s="15"/>
      <c r="N87" s="15"/>
      <c r="O87" s="36">
        <f t="shared" si="11"/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36">
        <f t="shared" si="12"/>
        <v>0</v>
      </c>
      <c r="Y87" s="7"/>
      <c r="Z87" s="7"/>
      <c r="AA87" s="63"/>
      <c r="AB87" s="63"/>
      <c r="AC87" s="7"/>
      <c r="AD87" s="7"/>
      <c r="AE87" s="7"/>
      <c r="AF87" s="7"/>
      <c r="AG87" s="7"/>
      <c r="AH87" s="36">
        <v>0</v>
      </c>
      <c r="AI87" s="7"/>
      <c r="AJ87" s="7"/>
      <c r="AK87" s="7"/>
      <c r="AL87" s="7"/>
      <c r="AM87" s="7"/>
      <c r="AN87" s="7"/>
      <c r="AO87" s="7"/>
      <c r="AP87" s="36">
        <f t="shared" si="13"/>
        <v>0</v>
      </c>
      <c r="AQ87" s="7">
        <v>13382</v>
      </c>
      <c r="AR87" s="7">
        <v>3527</v>
      </c>
      <c r="AS87" s="7">
        <v>20558</v>
      </c>
      <c r="AT87" s="7">
        <v>3273</v>
      </c>
      <c r="AU87" s="7">
        <v>10272</v>
      </c>
      <c r="AV87" s="7"/>
      <c r="AW87" s="36">
        <f t="shared" si="14"/>
        <v>51012</v>
      </c>
      <c r="AX87" s="80">
        <f t="shared" si="15"/>
        <v>551079</v>
      </c>
    </row>
    <row r="88" spans="1:51" x14ac:dyDescent="0.25">
      <c r="A88" s="43">
        <f t="shared" si="16"/>
        <v>83</v>
      </c>
      <c r="B88" s="43">
        <v>13230</v>
      </c>
      <c r="C88" s="2" t="s">
        <v>21</v>
      </c>
      <c r="D88" s="25">
        <v>1003039</v>
      </c>
      <c r="E88" s="25">
        <v>93518</v>
      </c>
      <c r="F88" s="25">
        <v>180635</v>
      </c>
      <c r="G88" s="25">
        <v>16352</v>
      </c>
      <c r="H88" s="25">
        <v>3950</v>
      </c>
      <c r="I88" s="36">
        <f t="shared" si="10"/>
        <v>1297494</v>
      </c>
      <c r="J88" s="15"/>
      <c r="K88" s="15">
        <v>261508</v>
      </c>
      <c r="L88" s="15">
        <v>4400</v>
      </c>
      <c r="M88" s="15"/>
      <c r="N88" s="15"/>
      <c r="O88" s="36">
        <f t="shared" si="11"/>
        <v>265908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36">
        <f t="shared" si="12"/>
        <v>0</v>
      </c>
      <c r="Y88" s="7"/>
      <c r="Z88" s="7"/>
      <c r="AA88" s="63"/>
      <c r="AB88" s="63"/>
      <c r="AC88" s="7"/>
      <c r="AD88" s="7"/>
      <c r="AE88" s="7"/>
      <c r="AF88" s="7"/>
      <c r="AG88" s="7"/>
      <c r="AH88" s="36">
        <v>0</v>
      </c>
      <c r="AI88" s="7"/>
      <c r="AJ88" s="7"/>
      <c r="AK88" s="7"/>
      <c r="AL88" s="7"/>
      <c r="AM88" s="7"/>
      <c r="AN88" s="7"/>
      <c r="AO88" s="7"/>
      <c r="AP88" s="36">
        <f t="shared" si="13"/>
        <v>0</v>
      </c>
      <c r="AQ88" s="7">
        <v>12650</v>
      </c>
      <c r="AR88" s="11">
        <v>8896</v>
      </c>
      <c r="AS88" s="11">
        <v>86336</v>
      </c>
      <c r="AT88" s="11">
        <v>8049</v>
      </c>
      <c r="AU88" s="11">
        <v>19365</v>
      </c>
      <c r="AV88" s="7"/>
      <c r="AW88" s="36">
        <f t="shared" si="14"/>
        <v>135296</v>
      </c>
      <c r="AX88" s="80">
        <f t="shared" si="15"/>
        <v>1698698</v>
      </c>
    </row>
    <row r="89" spans="1:51" x14ac:dyDescent="0.25">
      <c r="A89" s="43">
        <f t="shared" si="16"/>
        <v>84</v>
      </c>
      <c r="B89" s="43">
        <v>29450</v>
      </c>
      <c r="C89" s="2" t="s">
        <v>115</v>
      </c>
      <c r="D89" s="25">
        <v>367692</v>
      </c>
      <c r="E89" s="25">
        <v>38611</v>
      </c>
      <c r="F89" s="25">
        <v>43400</v>
      </c>
      <c r="G89" s="25">
        <v>1570</v>
      </c>
      <c r="H89" s="25">
        <v>1562</v>
      </c>
      <c r="I89" s="36">
        <f t="shared" si="10"/>
        <v>452835</v>
      </c>
      <c r="J89" s="15"/>
      <c r="K89" s="15"/>
      <c r="L89" s="15"/>
      <c r="M89" s="15"/>
      <c r="N89" s="15"/>
      <c r="O89" s="36">
        <f t="shared" si="11"/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36">
        <f t="shared" si="12"/>
        <v>0</v>
      </c>
      <c r="Y89" s="7"/>
      <c r="Z89" s="7"/>
      <c r="AA89" s="63"/>
      <c r="AB89" s="63"/>
      <c r="AC89" s="7"/>
      <c r="AD89" s="7"/>
      <c r="AE89" s="7"/>
      <c r="AF89" s="7"/>
      <c r="AG89" s="7"/>
      <c r="AH89" s="36">
        <v>0</v>
      </c>
      <c r="AI89" s="7"/>
      <c r="AJ89" s="7"/>
      <c r="AK89" s="7"/>
      <c r="AL89" s="7"/>
      <c r="AM89" s="7"/>
      <c r="AN89" s="7"/>
      <c r="AO89" s="7"/>
      <c r="AP89" s="36">
        <f t="shared" si="13"/>
        <v>0</v>
      </c>
      <c r="AQ89" s="69">
        <v>5507</v>
      </c>
      <c r="AR89" s="21">
        <v>3008</v>
      </c>
      <c r="AS89" s="21">
        <v>46256</v>
      </c>
      <c r="AT89" s="21">
        <v>2622</v>
      </c>
      <c r="AU89" s="21">
        <v>5619</v>
      </c>
      <c r="AV89" s="14"/>
      <c r="AW89" s="36">
        <f t="shared" si="14"/>
        <v>63012</v>
      </c>
      <c r="AX89" s="80">
        <f t="shared" si="15"/>
        <v>515847</v>
      </c>
    </row>
    <row r="90" spans="1:51" x14ac:dyDescent="0.25">
      <c r="A90" s="43">
        <f t="shared" si="16"/>
        <v>85</v>
      </c>
      <c r="B90" s="43">
        <v>37908</v>
      </c>
      <c r="C90" s="2" t="s">
        <v>171</v>
      </c>
      <c r="D90" s="25">
        <v>3900960</v>
      </c>
      <c r="E90" s="25">
        <v>377218</v>
      </c>
      <c r="F90" s="25">
        <v>504896</v>
      </c>
      <c r="G90" s="25"/>
      <c r="H90" s="25">
        <v>4935</v>
      </c>
      <c r="I90" s="36">
        <f t="shared" si="10"/>
        <v>4788009</v>
      </c>
      <c r="J90" s="15"/>
      <c r="K90" s="15"/>
      <c r="L90" s="15"/>
      <c r="M90" s="15"/>
      <c r="N90" s="15"/>
      <c r="O90" s="36">
        <f t="shared" si="11"/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36">
        <f t="shared" si="12"/>
        <v>0</v>
      </c>
      <c r="Y90" s="7"/>
      <c r="Z90" s="7"/>
      <c r="AA90" s="63"/>
      <c r="AB90" s="63"/>
      <c r="AC90" s="7"/>
      <c r="AD90" s="7"/>
      <c r="AE90" s="7"/>
      <c r="AF90" s="7"/>
      <c r="AG90" s="7"/>
      <c r="AH90" s="36">
        <v>0</v>
      </c>
      <c r="AI90" s="7"/>
      <c r="AJ90" s="7"/>
      <c r="AK90" s="7"/>
      <c r="AL90" s="7"/>
      <c r="AM90" s="7"/>
      <c r="AN90" s="7"/>
      <c r="AO90" s="7"/>
      <c r="AP90" s="36">
        <f t="shared" si="13"/>
        <v>0</v>
      </c>
      <c r="AQ90" s="67">
        <v>90001</v>
      </c>
      <c r="AR90" s="21">
        <v>35224</v>
      </c>
      <c r="AS90" s="21">
        <v>335152</v>
      </c>
      <c r="AT90" s="21">
        <v>28320</v>
      </c>
      <c r="AU90" s="21">
        <v>63395</v>
      </c>
      <c r="AV90" s="14"/>
      <c r="AW90" s="36">
        <f t="shared" ref="AW90:AW91" si="18">AQ90+AR90+AS90+AT90+AU90+AV90</f>
        <v>552092</v>
      </c>
      <c r="AX90" s="80">
        <f t="shared" si="15"/>
        <v>5340101</v>
      </c>
    </row>
    <row r="91" spans="1:51" x14ac:dyDescent="0.25">
      <c r="A91" s="43">
        <f t="shared" si="16"/>
        <v>86</v>
      </c>
      <c r="B91" s="43">
        <v>30576</v>
      </c>
      <c r="C91" s="18" t="s">
        <v>172</v>
      </c>
      <c r="D91" s="25">
        <v>352510</v>
      </c>
      <c r="E91" s="25">
        <v>20584</v>
      </c>
      <c r="F91" s="25">
        <v>44545</v>
      </c>
      <c r="G91" s="25"/>
      <c r="H91" s="25"/>
      <c r="I91" s="36">
        <f t="shared" si="10"/>
        <v>417639</v>
      </c>
      <c r="J91" s="15"/>
      <c r="K91" s="15"/>
      <c r="L91" s="15"/>
      <c r="M91" s="15"/>
      <c r="N91" s="15"/>
      <c r="O91" s="36">
        <f t="shared" si="11"/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36">
        <f t="shared" si="12"/>
        <v>0</v>
      </c>
      <c r="Y91" s="7"/>
      <c r="Z91" s="7"/>
      <c r="AA91" s="63"/>
      <c r="AB91" s="63"/>
      <c r="AC91" s="7"/>
      <c r="AD91" s="7"/>
      <c r="AE91" s="7"/>
      <c r="AF91" s="7"/>
      <c r="AG91" s="7"/>
      <c r="AH91" s="36">
        <v>0</v>
      </c>
      <c r="AI91" s="7"/>
      <c r="AJ91" s="7"/>
      <c r="AK91" s="7"/>
      <c r="AL91" s="7"/>
      <c r="AM91" s="7"/>
      <c r="AN91" s="7"/>
      <c r="AO91" s="7"/>
      <c r="AP91" s="36">
        <f t="shared" si="13"/>
        <v>0</v>
      </c>
      <c r="AQ91" s="7">
        <v>11197</v>
      </c>
      <c r="AR91" s="10">
        <v>3737</v>
      </c>
      <c r="AS91" s="10">
        <v>31091</v>
      </c>
      <c r="AT91" s="10">
        <v>2012</v>
      </c>
      <c r="AU91" s="10">
        <v>8151</v>
      </c>
      <c r="AV91" s="7"/>
      <c r="AW91" s="36">
        <f t="shared" si="18"/>
        <v>56188</v>
      </c>
      <c r="AX91" s="80">
        <f t="shared" si="15"/>
        <v>473827</v>
      </c>
      <c r="AY91" s="6"/>
    </row>
    <row r="92" spans="1:51" x14ac:dyDescent="0.25">
      <c r="A92" s="43">
        <f t="shared" si="16"/>
        <v>87</v>
      </c>
      <c r="B92" s="43">
        <v>47992</v>
      </c>
      <c r="C92" s="24" t="s">
        <v>30</v>
      </c>
      <c r="D92" s="25">
        <v>580684</v>
      </c>
      <c r="E92" s="25">
        <v>66969</v>
      </c>
      <c r="F92" s="25">
        <v>113841</v>
      </c>
      <c r="G92" s="25"/>
      <c r="H92" s="25">
        <v>4568</v>
      </c>
      <c r="I92" s="36">
        <f t="shared" si="10"/>
        <v>766062</v>
      </c>
      <c r="J92" s="15"/>
      <c r="K92" s="15"/>
      <c r="L92" s="15"/>
      <c r="M92" s="15"/>
      <c r="N92" s="15"/>
      <c r="O92" s="36">
        <f t="shared" si="11"/>
        <v>0</v>
      </c>
      <c r="P92" s="7">
        <v>31</v>
      </c>
      <c r="Q92" s="7">
        <v>17856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36">
        <f t="shared" si="12"/>
        <v>17887</v>
      </c>
      <c r="Y92" s="7"/>
      <c r="Z92" s="7"/>
      <c r="AA92" s="63"/>
      <c r="AB92" s="63"/>
      <c r="AC92" s="7"/>
      <c r="AD92" s="7"/>
      <c r="AE92" s="7"/>
      <c r="AF92" s="7"/>
      <c r="AG92" s="7"/>
      <c r="AH92" s="36">
        <v>0</v>
      </c>
      <c r="AI92" s="7"/>
      <c r="AJ92" s="7"/>
      <c r="AK92" s="7"/>
      <c r="AL92" s="7"/>
      <c r="AM92" s="7"/>
      <c r="AN92" s="7"/>
      <c r="AO92" s="7"/>
      <c r="AP92" s="36">
        <f t="shared" si="13"/>
        <v>0</v>
      </c>
      <c r="AQ92" s="7">
        <v>14518</v>
      </c>
      <c r="AR92" s="7">
        <v>3954</v>
      </c>
      <c r="AS92" s="7">
        <v>48833</v>
      </c>
      <c r="AT92" s="7">
        <v>3256</v>
      </c>
      <c r="AU92" s="7">
        <v>9474</v>
      </c>
      <c r="AV92" s="7"/>
      <c r="AW92" s="36">
        <f t="shared" si="14"/>
        <v>80035</v>
      </c>
      <c r="AX92" s="80">
        <f t="shared" si="15"/>
        <v>863984</v>
      </c>
      <c r="AY92" s="6"/>
    </row>
    <row r="93" spans="1:51" x14ac:dyDescent="0.25">
      <c r="A93" s="43">
        <f t="shared" si="16"/>
        <v>88</v>
      </c>
      <c r="B93" s="43">
        <v>10406</v>
      </c>
      <c r="C93" s="18" t="s">
        <v>102</v>
      </c>
      <c r="D93" s="25">
        <v>39359</v>
      </c>
      <c r="E93" s="25">
        <v>251</v>
      </c>
      <c r="F93" s="25">
        <v>4582</v>
      </c>
      <c r="G93" s="25"/>
      <c r="H93" s="25"/>
      <c r="I93" s="36">
        <f t="shared" si="10"/>
        <v>44192</v>
      </c>
      <c r="J93" s="15"/>
      <c r="K93" s="15"/>
      <c r="L93" s="15"/>
      <c r="M93" s="15"/>
      <c r="N93" s="15"/>
      <c r="O93" s="36">
        <f t="shared" si="11"/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36">
        <f t="shared" si="12"/>
        <v>0</v>
      </c>
      <c r="Y93" s="7"/>
      <c r="Z93" s="7"/>
      <c r="AA93" s="63"/>
      <c r="AB93" s="63"/>
      <c r="AC93" s="7"/>
      <c r="AD93" s="7"/>
      <c r="AE93" s="7"/>
      <c r="AF93" s="7"/>
      <c r="AG93" s="7"/>
      <c r="AH93" s="36">
        <v>0</v>
      </c>
      <c r="AI93" s="7"/>
      <c r="AJ93" s="7"/>
      <c r="AK93" s="7"/>
      <c r="AL93" s="7"/>
      <c r="AM93" s="7"/>
      <c r="AN93" s="7"/>
      <c r="AO93" s="7"/>
      <c r="AP93" s="36">
        <f t="shared" si="13"/>
        <v>0</v>
      </c>
      <c r="AQ93" s="7">
        <v>0</v>
      </c>
      <c r="AR93" s="7">
        <v>0</v>
      </c>
      <c r="AS93" s="7">
        <v>5354</v>
      </c>
      <c r="AT93" s="7">
        <v>119</v>
      </c>
      <c r="AU93" s="7">
        <v>157</v>
      </c>
      <c r="AV93" s="7"/>
      <c r="AW93" s="36">
        <f t="shared" si="14"/>
        <v>5630</v>
      </c>
      <c r="AX93" s="80">
        <f t="shared" si="15"/>
        <v>49822</v>
      </c>
      <c r="AY93" s="6"/>
    </row>
    <row r="94" spans="1:51" x14ac:dyDescent="0.25">
      <c r="A94" s="43">
        <f t="shared" si="16"/>
        <v>89</v>
      </c>
      <c r="B94" s="43">
        <v>48973</v>
      </c>
      <c r="C94" s="18" t="s">
        <v>50</v>
      </c>
      <c r="D94" s="25">
        <v>138060</v>
      </c>
      <c r="E94" s="25">
        <v>6952</v>
      </c>
      <c r="F94" s="25">
        <v>18512</v>
      </c>
      <c r="G94" s="25"/>
      <c r="H94" s="25"/>
      <c r="I94" s="36">
        <f t="shared" si="10"/>
        <v>163524</v>
      </c>
      <c r="J94" s="15"/>
      <c r="K94" s="15"/>
      <c r="L94" s="15"/>
      <c r="M94" s="15"/>
      <c r="N94" s="15"/>
      <c r="O94" s="36">
        <f t="shared" si="11"/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36">
        <f t="shared" si="12"/>
        <v>0</v>
      </c>
      <c r="Y94" s="7"/>
      <c r="Z94" s="7"/>
      <c r="AA94" s="63"/>
      <c r="AB94" s="63"/>
      <c r="AC94" s="7"/>
      <c r="AD94" s="7"/>
      <c r="AE94" s="7"/>
      <c r="AF94" s="7"/>
      <c r="AG94" s="7"/>
      <c r="AH94" s="36">
        <v>0</v>
      </c>
      <c r="AI94" s="7"/>
      <c r="AJ94" s="7"/>
      <c r="AK94" s="7"/>
      <c r="AL94" s="7"/>
      <c r="AM94" s="7"/>
      <c r="AN94" s="7"/>
      <c r="AO94" s="7"/>
      <c r="AP94" s="36">
        <f t="shared" si="13"/>
        <v>0</v>
      </c>
      <c r="AQ94" s="7">
        <v>322</v>
      </c>
      <c r="AR94" s="7">
        <v>47</v>
      </c>
      <c r="AS94" s="7">
        <v>1531</v>
      </c>
      <c r="AT94" s="7">
        <v>672</v>
      </c>
      <c r="AU94" s="7">
        <v>114</v>
      </c>
      <c r="AV94" s="7"/>
      <c r="AW94" s="36">
        <f t="shared" si="14"/>
        <v>2686</v>
      </c>
      <c r="AX94" s="80">
        <f t="shared" si="15"/>
        <v>166210</v>
      </c>
      <c r="AY94" s="6"/>
    </row>
    <row r="95" spans="1:51" x14ac:dyDescent="0.25">
      <c r="A95" s="43">
        <f t="shared" si="16"/>
        <v>90</v>
      </c>
      <c r="B95" s="43">
        <v>51572</v>
      </c>
      <c r="C95" s="24" t="s">
        <v>68</v>
      </c>
      <c r="D95" s="25">
        <v>136656</v>
      </c>
      <c r="E95" s="25">
        <v>19664</v>
      </c>
      <c r="F95" s="25">
        <v>34919</v>
      </c>
      <c r="G95" s="25"/>
      <c r="H95" s="25"/>
      <c r="I95" s="36">
        <f t="shared" si="10"/>
        <v>191239</v>
      </c>
      <c r="J95" s="15"/>
      <c r="K95" s="15"/>
      <c r="L95" s="15"/>
      <c r="M95" s="15"/>
      <c r="N95" s="15"/>
      <c r="O95" s="36">
        <f t="shared" si="11"/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36">
        <f t="shared" si="12"/>
        <v>0</v>
      </c>
      <c r="Y95" s="7"/>
      <c r="Z95" s="7"/>
      <c r="AA95" s="63"/>
      <c r="AB95" s="63"/>
      <c r="AC95" s="7"/>
      <c r="AD95" s="7"/>
      <c r="AE95" s="7"/>
      <c r="AF95" s="7"/>
      <c r="AG95" s="7"/>
      <c r="AH95" s="36">
        <v>0</v>
      </c>
      <c r="AI95" s="7"/>
      <c r="AJ95" s="7"/>
      <c r="AK95" s="7"/>
      <c r="AL95" s="7"/>
      <c r="AM95" s="7"/>
      <c r="AN95" s="7"/>
      <c r="AO95" s="7"/>
      <c r="AP95" s="36">
        <f t="shared" si="13"/>
        <v>0</v>
      </c>
      <c r="AQ95" s="7">
        <v>3081</v>
      </c>
      <c r="AR95" s="7">
        <v>2107</v>
      </c>
      <c r="AS95" s="7">
        <v>18133</v>
      </c>
      <c r="AT95" s="7">
        <v>1660</v>
      </c>
      <c r="AU95" s="7">
        <v>4330</v>
      </c>
      <c r="AV95" s="7"/>
      <c r="AW95" s="36">
        <f t="shared" si="14"/>
        <v>29311</v>
      </c>
      <c r="AX95" s="80">
        <f t="shared" si="15"/>
        <v>220550</v>
      </c>
      <c r="AY95" s="6"/>
    </row>
    <row r="96" spans="1:51" x14ac:dyDescent="0.25">
      <c r="A96" s="43">
        <f t="shared" si="16"/>
        <v>91</v>
      </c>
      <c r="B96" s="43">
        <v>52903</v>
      </c>
      <c r="C96" s="5" t="s">
        <v>77</v>
      </c>
      <c r="D96" s="25">
        <v>900574</v>
      </c>
      <c r="E96" s="25">
        <v>117848</v>
      </c>
      <c r="F96" s="25">
        <v>106226</v>
      </c>
      <c r="G96" s="25"/>
      <c r="H96" s="25">
        <v>1289</v>
      </c>
      <c r="I96" s="36">
        <f t="shared" si="10"/>
        <v>1125937</v>
      </c>
      <c r="J96" s="15"/>
      <c r="K96" s="15">
        <v>413540</v>
      </c>
      <c r="L96" s="15"/>
      <c r="M96" s="15"/>
      <c r="N96" s="15"/>
      <c r="O96" s="36">
        <f t="shared" si="11"/>
        <v>413540</v>
      </c>
      <c r="P96" s="7">
        <v>18526</v>
      </c>
      <c r="Q96" s="7">
        <v>39982</v>
      </c>
      <c r="R96" s="7">
        <v>26311</v>
      </c>
      <c r="S96" s="7">
        <v>0</v>
      </c>
      <c r="T96" s="7">
        <v>0</v>
      </c>
      <c r="U96" s="7">
        <v>0</v>
      </c>
      <c r="V96" s="7">
        <v>0</v>
      </c>
      <c r="W96" s="7">
        <v>13188</v>
      </c>
      <c r="X96" s="36">
        <f t="shared" si="12"/>
        <v>98007</v>
      </c>
      <c r="Y96" s="7"/>
      <c r="Z96" s="7"/>
      <c r="AA96" s="63"/>
      <c r="AB96" s="63"/>
      <c r="AC96" s="7"/>
      <c r="AD96" s="7"/>
      <c r="AE96" s="7"/>
      <c r="AF96" s="7"/>
      <c r="AG96" s="7"/>
      <c r="AH96" s="36">
        <v>0</v>
      </c>
      <c r="AI96" s="7"/>
      <c r="AJ96" s="7"/>
      <c r="AK96" s="7"/>
      <c r="AL96" s="7"/>
      <c r="AM96" s="7"/>
      <c r="AN96" s="7"/>
      <c r="AO96" s="7"/>
      <c r="AP96" s="36">
        <f t="shared" si="13"/>
        <v>0</v>
      </c>
      <c r="AQ96" s="7">
        <v>18954</v>
      </c>
      <c r="AR96" s="7">
        <v>12640</v>
      </c>
      <c r="AS96" s="7">
        <v>157096</v>
      </c>
      <c r="AT96" s="7">
        <v>8861</v>
      </c>
      <c r="AU96" s="7">
        <v>27098</v>
      </c>
      <c r="AV96" s="7"/>
      <c r="AW96" s="36">
        <f t="shared" si="14"/>
        <v>224649</v>
      </c>
      <c r="AX96" s="80">
        <f t="shared" si="15"/>
        <v>1862133</v>
      </c>
      <c r="AY96" s="6"/>
    </row>
    <row r="97" spans="1:51" x14ac:dyDescent="0.25">
      <c r="A97" s="43">
        <f t="shared" si="16"/>
        <v>92</v>
      </c>
      <c r="B97" s="43">
        <v>48060</v>
      </c>
      <c r="C97" s="5" t="s">
        <v>125</v>
      </c>
      <c r="D97" s="25">
        <v>20242</v>
      </c>
      <c r="E97" s="25">
        <v>720</v>
      </c>
      <c r="F97" s="25">
        <v>4375</v>
      </c>
      <c r="G97" s="25"/>
      <c r="H97" s="25"/>
      <c r="I97" s="36">
        <f t="shared" si="10"/>
        <v>25337</v>
      </c>
      <c r="J97" s="15"/>
      <c r="K97" s="15"/>
      <c r="L97" s="15"/>
      <c r="M97" s="15"/>
      <c r="N97" s="15"/>
      <c r="O97" s="36">
        <f t="shared" si="11"/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36">
        <f t="shared" si="12"/>
        <v>0</v>
      </c>
      <c r="Y97" s="7"/>
      <c r="Z97" s="7"/>
      <c r="AA97" s="63"/>
      <c r="AB97" s="63"/>
      <c r="AC97" s="7"/>
      <c r="AD97" s="7"/>
      <c r="AE97" s="7"/>
      <c r="AF97" s="7"/>
      <c r="AG97" s="7"/>
      <c r="AH97" s="36">
        <v>0</v>
      </c>
      <c r="AI97" s="7"/>
      <c r="AJ97" s="7"/>
      <c r="AK97" s="7"/>
      <c r="AL97" s="7"/>
      <c r="AM97" s="7"/>
      <c r="AN97" s="7"/>
      <c r="AO97" s="7"/>
      <c r="AP97" s="36">
        <f t="shared" si="13"/>
        <v>0</v>
      </c>
      <c r="AQ97" s="7">
        <v>1552</v>
      </c>
      <c r="AR97" s="7">
        <v>37</v>
      </c>
      <c r="AS97" s="7">
        <v>0</v>
      </c>
      <c r="AT97" s="7">
        <v>0</v>
      </c>
      <c r="AU97" s="7">
        <v>21</v>
      </c>
      <c r="AV97" s="7"/>
      <c r="AW97" s="36">
        <f t="shared" si="14"/>
        <v>1610</v>
      </c>
      <c r="AX97" s="80">
        <f t="shared" si="15"/>
        <v>26947</v>
      </c>
      <c r="AY97" s="6"/>
    </row>
    <row r="98" spans="1:51" x14ac:dyDescent="0.25">
      <c r="A98" s="43">
        <f t="shared" si="16"/>
        <v>93</v>
      </c>
      <c r="B98" s="43">
        <v>56888</v>
      </c>
      <c r="C98" s="5" t="s">
        <v>103</v>
      </c>
      <c r="D98" s="25">
        <v>416668</v>
      </c>
      <c r="E98" s="25">
        <v>47676</v>
      </c>
      <c r="F98" s="25">
        <v>54190</v>
      </c>
      <c r="G98" s="25"/>
      <c r="H98" s="25">
        <v>1156</v>
      </c>
      <c r="I98" s="36">
        <f t="shared" si="10"/>
        <v>519690</v>
      </c>
      <c r="J98" s="15"/>
      <c r="K98" s="15"/>
      <c r="L98" s="15"/>
      <c r="M98" s="15"/>
      <c r="N98" s="15"/>
      <c r="O98" s="36">
        <f t="shared" si="11"/>
        <v>0</v>
      </c>
      <c r="P98" s="7">
        <v>6233</v>
      </c>
      <c r="Q98" s="7">
        <v>262</v>
      </c>
      <c r="R98" s="7">
        <v>10328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36">
        <f t="shared" si="12"/>
        <v>16823</v>
      </c>
      <c r="Y98" s="7"/>
      <c r="Z98" s="7"/>
      <c r="AA98" s="63"/>
      <c r="AB98" s="63"/>
      <c r="AC98" s="7"/>
      <c r="AD98" s="7"/>
      <c r="AE98" s="7"/>
      <c r="AF98" s="7"/>
      <c r="AG98" s="7"/>
      <c r="AH98" s="36">
        <v>0</v>
      </c>
      <c r="AI98" s="7"/>
      <c r="AJ98" s="7"/>
      <c r="AK98" s="7"/>
      <c r="AL98" s="7"/>
      <c r="AM98" s="7"/>
      <c r="AN98" s="7"/>
      <c r="AO98" s="7"/>
      <c r="AP98" s="36">
        <f t="shared" si="13"/>
        <v>0</v>
      </c>
      <c r="AQ98" s="7">
        <v>12084</v>
      </c>
      <c r="AR98" s="7">
        <v>4376</v>
      </c>
      <c r="AS98" s="7">
        <v>31159</v>
      </c>
      <c r="AT98" s="7">
        <v>1727</v>
      </c>
      <c r="AU98" s="7">
        <v>7860</v>
      </c>
      <c r="AV98" s="7"/>
      <c r="AW98" s="36">
        <f t="shared" si="14"/>
        <v>57206</v>
      </c>
      <c r="AX98" s="80">
        <f t="shared" si="15"/>
        <v>593719</v>
      </c>
      <c r="AY98" s="6"/>
    </row>
    <row r="99" spans="1:51" x14ac:dyDescent="0.25">
      <c r="A99" s="43">
        <f t="shared" si="16"/>
        <v>94</v>
      </c>
      <c r="B99" s="43">
        <v>57669</v>
      </c>
      <c r="C99" s="5" t="s">
        <v>104</v>
      </c>
      <c r="D99" s="25">
        <v>441102</v>
      </c>
      <c r="E99" s="25">
        <v>35314</v>
      </c>
      <c r="F99" s="25">
        <v>72297</v>
      </c>
      <c r="G99" s="25"/>
      <c r="H99" s="25">
        <v>559</v>
      </c>
      <c r="I99" s="36">
        <f t="shared" si="10"/>
        <v>549272</v>
      </c>
      <c r="J99" s="15"/>
      <c r="K99" s="15">
        <v>119258</v>
      </c>
      <c r="L99" s="15"/>
      <c r="M99" s="15"/>
      <c r="N99" s="15"/>
      <c r="O99" s="36">
        <f t="shared" si="11"/>
        <v>119258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36">
        <f t="shared" si="12"/>
        <v>0</v>
      </c>
      <c r="Y99" s="7"/>
      <c r="Z99" s="7"/>
      <c r="AA99" s="63"/>
      <c r="AB99" s="63"/>
      <c r="AC99" s="7"/>
      <c r="AD99" s="7"/>
      <c r="AE99" s="7"/>
      <c r="AF99" s="7"/>
      <c r="AG99" s="7"/>
      <c r="AH99" s="36">
        <v>0</v>
      </c>
      <c r="AI99" s="7"/>
      <c r="AJ99" s="7"/>
      <c r="AK99" s="7"/>
      <c r="AL99" s="7"/>
      <c r="AM99" s="7"/>
      <c r="AN99" s="7"/>
      <c r="AO99" s="7"/>
      <c r="AP99" s="36">
        <f t="shared" si="13"/>
        <v>0</v>
      </c>
      <c r="AQ99" s="7">
        <v>6395</v>
      </c>
      <c r="AR99" s="7">
        <v>4395</v>
      </c>
      <c r="AS99" s="7">
        <v>37370</v>
      </c>
      <c r="AT99" s="7">
        <v>2617</v>
      </c>
      <c r="AU99" s="7">
        <v>8185</v>
      </c>
      <c r="AV99" s="7"/>
      <c r="AW99" s="36">
        <f t="shared" si="14"/>
        <v>58962</v>
      </c>
      <c r="AX99" s="80">
        <f t="shared" si="15"/>
        <v>727492</v>
      </c>
      <c r="AY99" s="6"/>
    </row>
    <row r="100" spans="1:51" x14ac:dyDescent="0.25">
      <c r="A100" s="43">
        <f t="shared" si="16"/>
        <v>95</v>
      </c>
      <c r="B100" s="43">
        <v>52377</v>
      </c>
      <c r="C100" s="37" t="s">
        <v>116</v>
      </c>
      <c r="D100" s="25">
        <v>2017499</v>
      </c>
      <c r="E100" s="25">
        <v>204460</v>
      </c>
      <c r="F100" s="25">
        <v>252873</v>
      </c>
      <c r="G100" s="25"/>
      <c r="H100" s="25">
        <v>5829</v>
      </c>
      <c r="I100" s="36">
        <f t="shared" si="10"/>
        <v>2480661</v>
      </c>
      <c r="J100" s="15"/>
      <c r="K100" s="15">
        <v>305552</v>
      </c>
      <c r="L100" s="15"/>
      <c r="M100" s="15"/>
      <c r="N100" s="15"/>
      <c r="O100" s="36">
        <f t="shared" si="11"/>
        <v>305552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36">
        <f t="shared" si="12"/>
        <v>0</v>
      </c>
      <c r="Y100" s="7"/>
      <c r="Z100" s="7"/>
      <c r="AA100" s="63"/>
      <c r="AB100" s="63"/>
      <c r="AC100" s="7"/>
      <c r="AD100" s="7"/>
      <c r="AE100" s="7"/>
      <c r="AF100" s="7"/>
      <c r="AG100" s="7"/>
      <c r="AH100" s="36">
        <v>0</v>
      </c>
      <c r="AI100" s="7"/>
      <c r="AJ100" s="7"/>
      <c r="AK100" s="7"/>
      <c r="AL100" s="7"/>
      <c r="AM100" s="7"/>
      <c r="AN100" s="7"/>
      <c r="AO100" s="7"/>
      <c r="AP100" s="36">
        <f t="shared" si="13"/>
        <v>0</v>
      </c>
      <c r="AQ100" s="7">
        <v>31929</v>
      </c>
      <c r="AR100" s="7">
        <v>16436</v>
      </c>
      <c r="AS100" s="7">
        <v>193403</v>
      </c>
      <c r="AT100" s="7">
        <v>14652</v>
      </c>
      <c r="AU100" s="7">
        <v>36515</v>
      </c>
      <c r="AV100" s="7"/>
      <c r="AW100" s="36">
        <f t="shared" si="14"/>
        <v>292935</v>
      </c>
      <c r="AX100" s="80">
        <f t="shared" si="15"/>
        <v>3079148</v>
      </c>
    </row>
    <row r="101" spans="1:51" x14ac:dyDescent="0.25">
      <c r="A101" s="43">
        <f t="shared" si="16"/>
        <v>96</v>
      </c>
      <c r="B101" s="43">
        <v>12595</v>
      </c>
      <c r="C101" s="38" t="s">
        <v>108</v>
      </c>
      <c r="D101" s="22">
        <v>90823</v>
      </c>
      <c r="E101" s="25">
        <v>8208</v>
      </c>
      <c r="F101" s="25">
        <v>7566</v>
      </c>
      <c r="G101" s="25"/>
      <c r="H101" s="25"/>
      <c r="I101" s="36">
        <f t="shared" si="10"/>
        <v>106597</v>
      </c>
      <c r="J101" s="15"/>
      <c r="K101" s="15"/>
      <c r="L101" s="15"/>
      <c r="M101" s="15"/>
      <c r="N101" s="15"/>
      <c r="O101" s="36">
        <f t="shared" si="11"/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36">
        <f t="shared" si="12"/>
        <v>0</v>
      </c>
      <c r="Y101" s="7"/>
      <c r="Z101" s="7"/>
      <c r="AA101" s="63"/>
      <c r="AB101" s="63"/>
      <c r="AC101" s="7"/>
      <c r="AD101" s="7"/>
      <c r="AE101" s="7"/>
      <c r="AF101" s="7"/>
      <c r="AG101" s="7"/>
      <c r="AH101" s="36">
        <v>0</v>
      </c>
      <c r="AI101" s="7"/>
      <c r="AJ101" s="7"/>
      <c r="AK101" s="7"/>
      <c r="AL101" s="7"/>
      <c r="AM101" s="7"/>
      <c r="AN101" s="7"/>
      <c r="AO101" s="7"/>
      <c r="AP101" s="36">
        <f t="shared" si="13"/>
        <v>0</v>
      </c>
      <c r="AQ101" s="7">
        <v>3590</v>
      </c>
      <c r="AR101" s="7">
        <v>1244</v>
      </c>
      <c r="AS101" s="7">
        <v>9210</v>
      </c>
      <c r="AT101" s="7">
        <v>773</v>
      </c>
      <c r="AU101" s="7">
        <v>1382</v>
      </c>
      <c r="AV101" s="7"/>
      <c r="AW101" s="36">
        <f t="shared" si="14"/>
        <v>16199</v>
      </c>
      <c r="AX101" s="80">
        <f t="shared" si="15"/>
        <v>122796</v>
      </c>
    </row>
    <row r="102" spans="1:51" x14ac:dyDescent="0.25">
      <c r="A102" s="43">
        <f t="shared" si="16"/>
        <v>97</v>
      </c>
      <c r="B102" s="43">
        <v>6403</v>
      </c>
      <c r="C102" s="19" t="s">
        <v>117</v>
      </c>
      <c r="D102" s="25">
        <v>209615</v>
      </c>
      <c r="E102" s="25">
        <v>3180</v>
      </c>
      <c r="F102" s="25"/>
      <c r="G102" s="25">
        <v>43922</v>
      </c>
      <c r="H102" s="25"/>
      <c r="I102" s="36">
        <f t="shared" si="10"/>
        <v>256717</v>
      </c>
      <c r="J102" s="15"/>
      <c r="K102" s="15"/>
      <c r="L102" s="15"/>
      <c r="M102" s="15"/>
      <c r="N102" s="15"/>
      <c r="O102" s="36">
        <f t="shared" si="11"/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36">
        <f t="shared" si="12"/>
        <v>0</v>
      </c>
      <c r="Y102" s="7"/>
      <c r="Z102" s="7"/>
      <c r="AA102" s="63"/>
      <c r="AB102" s="63"/>
      <c r="AC102" s="7"/>
      <c r="AD102" s="7"/>
      <c r="AE102" s="7"/>
      <c r="AF102" s="7"/>
      <c r="AG102" s="7"/>
      <c r="AH102" s="36">
        <v>0</v>
      </c>
      <c r="AI102" s="7"/>
      <c r="AJ102" s="7"/>
      <c r="AK102" s="7"/>
      <c r="AL102" s="7"/>
      <c r="AM102" s="7"/>
      <c r="AN102" s="7"/>
      <c r="AO102" s="7"/>
      <c r="AP102" s="36">
        <f t="shared" si="13"/>
        <v>0</v>
      </c>
      <c r="AQ102" s="7"/>
      <c r="AR102" s="7"/>
      <c r="AS102" s="7"/>
      <c r="AT102" s="7"/>
      <c r="AU102" s="7"/>
      <c r="AV102" s="7"/>
      <c r="AW102" s="36">
        <f t="shared" si="14"/>
        <v>0</v>
      </c>
      <c r="AX102" s="80">
        <f t="shared" ref="AX102:AX122" si="19">I102+O102+X102+AH102+AP102+AW102+AI102</f>
        <v>256717</v>
      </c>
    </row>
    <row r="103" spans="1:51" x14ac:dyDescent="0.25">
      <c r="A103" s="43">
        <f t="shared" si="16"/>
        <v>98</v>
      </c>
      <c r="B103" s="43">
        <v>49070</v>
      </c>
      <c r="C103" s="39" t="s">
        <v>173</v>
      </c>
      <c r="D103" s="25"/>
      <c r="E103" s="25"/>
      <c r="F103" s="25"/>
      <c r="G103" s="25"/>
      <c r="H103" s="25"/>
      <c r="I103" s="36">
        <f t="shared" si="10"/>
        <v>0</v>
      </c>
      <c r="J103" s="15"/>
      <c r="K103" s="15"/>
      <c r="L103" s="15"/>
      <c r="M103" s="15"/>
      <c r="N103" s="15"/>
      <c r="O103" s="36">
        <f t="shared" si="11"/>
        <v>0</v>
      </c>
      <c r="P103" s="7">
        <v>2904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36">
        <f t="shared" si="12"/>
        <v>2904</v>
      </c>
      <c r="Y103" s="7"/>
      <c r="Z103" s="7"/>
      <c r="AA103" s="63"/>
      <c r="AB103" s="63"/>
      <c r="AC103" s="7"/>
      <c r="AD103" s="7"/>
      <c r="AE103" s="7"/>
      <c r="AF103" s="7"/>
      <c r="AG103" s="7"/>
      <c r="AH103" s="36">
        <v>0</v>
      </c>
      <c r="AI103" s="7"/>
      <c r="AJ103" s="7"/>
      <c r="AK103" s="7"/>
      <c r="AL103" s="7"/>
      <c r="AM103" s="7"/>
      <c r="AN103" s="7"/>
      <c r="AO103" s="7"/>
      <c r="AP103" s="36">
        <f t="shared" si="13"/>
        <v>0</v>
      </c>
      <c r="AQ103" s="7"/>
      <c r="AR103" s="7"/>
      <c r="AS103" s="7"/>
      <c r="AT103" s="7"/>
      <c r="AU103" s="7"/>
      <c r="AV103" s="7"/>
      <c r="AW103" s="36">
        <f t="shared" si="14"/>
        <v>0</v>
      </c>
      <c r="AX103" s="80">
        <f t="shared" si="19"/>
        <v>2904</v>
      </c>
    </row>
    <row r="104" spans="1:51" x14ac:dyDescent="0.25">
      <c r="A104" s="43">
        <f t="shared" si="16"/>
        <v>99</v>
      </c>
      <c r="B104" s="43">
        <v>47448</v>
      </c>
      <c r="C104" s="39" t="s">
        <v>54</v>
      </c>
      <c r="D104" s="25"/>
      <c r="E104" s="25"/>
      <c r="F104" s="25"/>
      <c r="G104" s="25"/>
      <c r="H104" s="25"/>
      <c r="I104" s="36">
        <f t="shared" si="10"/>
        <v>0</v>
      </c>
      <c r="J104" s="15"/>
      <c r="K104" s="15">
        <v>229268</v>
      </c>
      <c r="L104" s="15"/>
      <c r="M104" s="15"/>
      <c r="N104" s="15"/>
      <c r="O104" s="36">
        <f t="shared" si="11"/>
        <v>229268</v>
      </c>
      <c r="P104" s="7"/>
      <c r="Q104" s="7"/>
      <c r="R104" s="7"/>
      <c r="S104" s="7"/>
      <c r="T104" s="7"/>
      <c r="U104" s="7"/>
      <c r="V104" s="7"/>
      <c r="W104" s="7"/>
      <c r="X104" s="36">
        <f t="shared" si="12"/>
        <v>0</v>
      </c>
      <c r="Y104" s="7"/>
      <c r="Z104" s="7"/>
      <c r="AA104" s="63"/>
      <c r="AB104" s="63"/>
      <c r="AC104" s="7"/>
      <c r="AD104" s="7"/>
      <c r="AE104" s="7"/>
      <c r="AF104" s="7"/>
      <c r="AG104" s="7"/>
      <c r="AH104" s="36">
        <v>0</v>
      </c>
      <c r="AI104" s="7"/>
      <c r="AJ104" s="7"/>
      <c r="AK104" s="7"/>
      <c r="AL104" s="7"/>
      <c r="AM104" s="7"/>
      <c r="AN104" s="7"/>
      <c r="AO104" s="7"/>
      <c r="AP104" s="36">
        <f t="shared" si="13"/>
        <v>0</v>
      </c>
      <c r="AQ104" s="7"/>
      <c r="AR104" s="7"/>
      <c r="AS104" s="7"/>
      <c r="AT104" s="7"/>
      <c r="AU104" s="7"/>
      <c r="AV104" s="7"/>
      <c r="AW104" s="36">
        <f t="shared" si="14"/>
        <v>0</v>
      </c>
      <c r="AX104" s="80">
        <f t="shared" si="19"/>
        <v>229268</v>
      </c>
    </row>
    <row r="105" spans="1:51" x14ac:dyDescent="0.25">
      <c r="A105" s="43">
        <f t="shared" si="16"/>
        <v>100</v>
      </c>
      <c r="B105" s="43">
        <v>30513</v>
      </c>
      <c r="C105" s="39" t="s">
        <v>20</v>
      </c>
      <c r="D105" s="25"/>
      <c r="E105" s="25"/>
      <c r="F105" s="25"/>
      <c r="G105" s="25"/>
      <c r="H105" s="25"/>
      <c r="I105" s="36">
        <f t="shared" si="10"/>
        <v>0</v>
      </c>
      <c r="J105" s="15"/>
      <c r="K105" s="15"/>
      <c r="L105" s="15">
        <v>116006</v>
      </c>
      <c r="M105" s="15"/>
      <c r="N105" s="15"/>
      <c r="O105" s="36">
        <f t="shared" si="11"/>
        <v>116006</v>
      </c>
      <c r="P105" s="7"/>
      <c r="Q105" s="7"/>
      <c r="R105" s="7"/>
      <c r="S105" s="7"/>
      <c r="T105" s="7"/>
      <c r="U105" s="7"/>
      <c r="V105" s="7"/>
      <c r="W105" s="7"/>
      <c r="X105" s="36">
        <f t="shared" si="12"/>
        <v>0</v>
      </c>
      <c r="Y105" s="7"/>
      <c r="Z105" s="7"/>
      <c r="AA105" s="63"/>
      <c r="AB105" s="63"/>
      <c r="AC105" s="7"/>
      <c r="AD105" s="7"/>
      <c r="AE105" s="7"/>
      <c r="AF105" s="7"/>
      <c r="AG105" s="7"/>
      <c r="AH105" s="36">
        <v>0</v>
      </c>
      <c r="AI105" s="7"/>
      <c r="AJ105" s="7"/>
      <c r="AK105" s="7"/>
      <c r="AL105" s="7"/>
      <c r="AM105" s="7"/>
      <c r="AN105" s="7"/>
      <c r="AO105" s="7"/>
      <c r="AP105" s="36">
        <f t="shared" si="13"/>
        <v>0</v>
      </c>
      <c r="AQ105" s="7"/>
      <c r="AR105" s="7"/>
      <c r="AS105" s="7"/>
      <c r="AT105" s="7"/>
      <c r="AU105" s="7"/>
      <c r="AV105" s="7"/>
      <c r="AW105" s="36">
        <f t="shared" ref="AW105" si="20">AQ105+AR105+AS105+AT105+AU105+AV105</f>
        <v>0</v>
      </c>
      <c r="AX105" s="80">
        <f t="shared" si="19"/>
        <v>116006</v>
      </c>
    </row>
    <row r="106" spans="1:51" x14ac:dyDescent="0.25">
      <c r="A106" s="43">
        <f t="shared" si="16"/>
        <v>101</v>
      </c>
      <c r="B106" s="43">
        <v>12703</v>
      </c>
      <c r="C106" s="39" t="s">
        <v>174</v>
      </c>
      <c r="D106" s="25"/>
      <c r="E106" s="25"/>
      <c r="F106" s="25"/>
      <c r="G106" s="25"/>
      <c r="H106" s="25"/>
      <c r="I106" s="36">
        <f t="shared" si="10"/>
        <v>0</v>
      </c>
      <c r="J106" s="15"/>
      <c r="K106" s="15">
        <v>16540</v>
      </c>
      <c r="L106" s="15"/>
      <c r="M106" s="15"/>
      <c r="N106" s="15"/>
      <c r="O106" s="36">
        <f t="shared" si="11"/>
        <v>16540</v>
      </c>
      <c r="P106" s="7"/>
      <c r="Q106" s="7"/>
      <c r="R106" s="7"/>
      <c r="S106" s="7"/>
      <c r="T106" s="7"/>
      <c r="U106" s="7"/>
      <c r="V106" s="7"/>
      <c r="W106" s="7"/>
      <c r="X106" s="36">
        <f t="shared" si="12"/>
        <v>0</v>
      </c>
      <c r="Y106" s="7"/>
      <c r="Z106" s="7"/>
      <c r="AA106" s="63"/>
      <c r="AB106" s="63"/>
      <c r="AC106" s="7"/>
      <c r="AD106" s="7"/>
      <c r="AE106" s="7"/>
      <c r="AF106" s="7"/>
      <c r="AG106" s="7"/>
      <c r="AH106" s="36">
        <v>0</v>
      </c>
      <c r="AI106" s="7"/>
      <c r="AJ106" s="7"/>
      <c r="AK106" s="7"/>
      <c r="AL106" s="7"/>
      <c r="AM106" s="7"/>
      <c r="AN106" s="7"/>
      <c r="AO106" s="7"/>
      <c r="AP106" s="36">
        <f t="shared" si="13"/>
        <v>0</v>
      </c>
      <c r="AQ106" s="7"/>
      <c r="AR106" s="7"/>
      <c r="AS106" s="7"/>
      <c r="AT106" s="7"/>
      <c r="AU106" s="7"/>
      <c r="AV106" s="7"/>
      <c r="AW106" s="36">
        <f t="shared" si="14"/>
        <v>0</v>
      </c>
      <c r="AX106" s="80">
        <f t="shared" si="19"/>
        <v>16540</v>
      </c>
    </row>
    <row r="107" spans="1:51" x14ac:dyDescent="0.25">
      <c r="A107" s="43">
        <f t="shared" si="16"/>
        <v>102</v>
      </c>
      <c r="B107" s="43">
        <v>10355</v>
      </c>
      <c r="C107" s="39" t="s">
        <v>175</v>
      </c>
      <c r="D107" s="25"/>
      <c r="E107" s="25"/>
      <c r="F107" s="25"/>
      <c r="G107" s="25"/>
      <c r="H107" s="25"/>
      <c r="I107" s="36">
        <f t="shared" si="10"/>
        <v>0</v>
      </c>
      <c r="J107" s="15"/>
      <c r="K107" s="15">
        <v>24545</v>
      </c>
      <c r="L107" s="15"/>
      <c r="M107" s="15"/>
      <c r="N107" s="15"/>
      <c r="O107" s="36">
        <f t="shared" si="11"/>
        <v>24545</v>
      </c>
      <c r="P107" s="7"/>
      <c r="Q107" s="7"/>
      <c r="R107" s="7"/>
      <c r="S107" s="7"/>
      <c r="T107" s="7"/>
      <c r="U107" s="7"/>
      <c r="V107" s="7"/>
      <c r="W107" s="7"/>
      <c r="X107" s="36">
        <f t="shared" si="12"/>
        <v>0</v>
      </c>
      <c r="Y107" s="7"/>
      <c r="Z107" s="7"/>
      <c r="AA107" s="63"/>
      <c r="AB107" s="63"/>
      <c r="AC107" s="7"/>
      <c r="AD107" s="7"/>
      <c r="AE107" s="7"/>
      <c r="AF107" s="7"/>
      <c r="AG107" s="7"/>
      <c r="AH107" s="36">
        <v>0</v>
      </c>
      <c r="AI107" s="7"/>
      <c r="AJ107" s="7"/>
      <c r="AK107" s="7"/>
      <c r="AL107" s="7"/>
      <c r="AM107" s="7"/>
      <c r="AN107" s="7"/>
      <c r="AO107" s="7"/>
      <c r="AP107" s="36">
        <f t="shared" si="13"/>
        <v>0</v>
      </c>
      <c r="AQ107" s="7"/>
      <c r="AR107" s="7"/>
      <c r="AS107" s="7"/>
      <c r="AT107" s="7"/>
      <c r="AU107" s="7"/>
      <c r="AV107" s="7"/>
      <c r="AW107" s="36">
        <f t="shared" si="14"/>
        <v>0</v>
      </c>
      <c r="AX107" s="80">
        <f t="shared" si="19"/>
        <v>24545</v>
      </c>
    </row>
    <row r="108" spans="1:51" x14ac:dyDescent="0.25">
      <c r="A108" s="43">
        <f t="shared" si="16"/>
        <v>103</v>
      </c>
      <c r="B108" s="43">
        <v>12693</v>
      </c>
      <c r="C108" s="39" t="s">
        <v>53</v>
      </c>
      <c r="D108" s="25">
        <v>805189</v>
      </c>
      <c r="E108" s="25">
        <v>4816</v>
      </c>
      <c r="F108" s="25"/>
      <c r="G108" s="25">
        <v>81718</v>
      </c>
      <c r="H108" s="25"/>
      <c r="I108" s="36">
        <f t="shared" si="10"/>
        <v>891723</v>
      </c>
      <c r="J108" s="15"/>
      <c r="K108" s="15"/>
      <c r="L108" s="15"/>
      <c r="M108" s="15"/>
      <c r="N108" s="15"/>
      <c r="O108" s="36">
        <f t="shared" si="11"/>
        <v>0</v>
      </c>
      <c r="P108" s="7"/>
      <c r="Q108" s="7"/>
      <c r="R108" s="7"/>
      <c r="S108" s="7"/>
      <c r="T108" s="7"/>
      <c r="U108" s="7"/>
      <c r="V108" s="7"/>
      <c r="W108" s="7"/>
      <c r="X108" s="36">
        <f t="shared" si="12"/>
        <v>0</v>
      </c>
      <c r="Y108" s="7"/>
      <c r="Z108" s="7"/>
      <c r="AA108" s="63"/>
      <c r="AB108" s="63"/>
      <c r="AC108" s="7"/>
      <c r="AD108" s="7"/>
      <c r="AE108" s="7"/>
      <c r="AF108" s="7"/>
      <c r="AG108" s="7"/>
      <c r="AH108" s="36">
        <v>0</v>
      </c>
      <c r="AI108" s="7"/>
      <c r="AJ108" s="7"/>
      <c r="AK108" s="7"/>
      <c r="AL108" s="7"/>
      <c r="AM108" s="7"/>
      <c r="AN108" s="7"/>
      <c r="AO108" s="7"/>
      <c r="AP108" s="36">
        <f t="shared" si="13"/>
        <v>0</v>
      </c>
      <c r="AQ108" s="7"/>
      <c r="AR108" s="7"/>
      <c r="AS108" s="7"/>
      <c r="AT108" s="7"/>
      <c r="AU108" s="7"/>
      <c r="AV108" s="7"/>
      <c r="AW108" s="36">
        <f t="shared" si="14"/>
        <v>0</v>
      </c>
      <c r="AX108" s="80">
        <f t="shared" si="19"/>
        <v>891723</v>
      </c>
    </row>
    <row r="109" spans="1:51" x14ac:dyDescent="0.25">
      <c r="A109" s="43">
        <f t="shared" si="16"/>
        <v>104</v>
      </c>
      <c r="B109" s="43">
        <v>7013</v>
      </c>
      <c r="C109" s="39" t="s">
        <v>105</v>
      </c>
      <c r="D109" s="25">
        <v>10801</v>
      </c>
      <c r="E109" s="25"/>
      <c r="F109" s="25"/>
      <c r="G109" s="25">
        <v>1110</v>
      </c>
      <c r="H109" s="25"/>
      <c r="I109" s="36">
        <f t="shared" si="10"/>
        <v>11911</v>
      </c>
      <c r="J109" s="15"/>
      <c r="K109" s="15"/>
      <c r="L109" s="15"/>
      <c r="M109" s="15"/>
      <c r="N109" s="15"/>
      <c r="O109" s="36">
        <f t="shared" si="11"/>
        <v>0</v>
      </c>
      <c r="P109" s="7"/>
      <c r="Q109" s="7"/>
      <c r="R109" s="7"/>
      <c r="S109" s="7"/>
      <c r="T109" s="7"/>
      <c r="U109" s="7"/>
      <c r="V109" s="7"/>
      <c r="W109" s="7"/>
      <c r="X109" s="36">
        <f t="shared" si="12"/>
        <v>0</v>
      </c>
      <c r="Y109" s="7"/>
      <c r="Z109" s="7"/>
      <c r="AA109" s="63"/>
      <c r="AB109" s="63"/>
      <c r="AC109" s="7"/>
      <c r="AD109" s="7"/>
      <c r="AE109" s="7"/>
      <c r="AF109" s="7"/>
      <c r="AG109" s="7"/>
      <c r="AH109" s="36">
        <v>0</v>
      </c>
      <c r="AI109" s="7"/>
      <c r="AJ109" s="7"/>
      <c r="AK109" s="7"/>
      <c r="AL109" s="7"/>
      <c r="AM109" s="7"/>
      <c r="AN109" s="7"/>
      <c r="AO109" s="11"/>
      <c r="AP109" s="36">
        <f t="shared" si="13"/>
        <v>0</v>
      </c>
      <c r="AQ109" s="7"/>
      <c r="AR109" s="7"/>
      <c r="AS109" s="7"/>
      <c r="AT109" s="7"/>
      <c r="AU109" s="7"/>
      <c r="AV109" s="7"/>
      <c r="AW109" s="36">
        <f t="shared" si="14"/>
        <v>0</v>
      </c>
      <c r="AX109" s="80">
        <f t="shared" si="19"/>
        <v>11911</v>
      </c>
    </row>
    <row r="110" spans="1:51" x14ac:dyDescent="0.25">
      <c r="A110" s="43">
        <f t="shared" si="16"/>
        <v>105</v>
      </c>
      <c r="B110" s="43">
        <v>7654</v>
      </c>
      <c r="C110" s="35" t="s">
        <v>106</v>
      </c>
      <c r="D110" s="32"/>
      <c r="E110" s="32"/>
      <c r="F110" s="32"/>
      <c r="G110" s="32"/>
      <c r="H110" s="32"/>
      <c r="I110" s="36">
        <f t="shared" si="10"/>
        <v>0</v>
      </c>
      <c r="J110" s="33"/>
      <c r="K110" s="33"/>
      <c r="L110" s="33"/>
      <c r="M110" s="33"/>
      <c r="N110" s="33"/>
      <c r="O110" s="36">
        <f t="shared" si="11"/>
        <v>0</v>
      </c>
      <c r="P110" s="34"/>
      <c r="Q110" s="34"/>
      <c r="R110" s="34"/>
      <c r="S110" s="34"/>
      <c r="T110" s="34"/>
      <c r="U110" s="34"/>
      <c r="V110" s="34"/>
      <c r="W110" s="34"/>
      <c r="X110" s="36">
        <f t="shared" si="12"/>
        <v>0</v>
      </c>
      <c r="Y110" s="7"/>
      <c r="Z110" s="7"/>
      <c r="AA110" s="63"/>
      <c r="AB110" s="63"/>
      <c r="AC110" s="7"/>
      <c r="AD110" s="7"/>
      <c r="AE110" s="7"/>
      <c r="AF110" s="7"/>
      <c r="AG110" s="7"/>
      <c r="AH110" s="36">
        <v>0</v>
      </c>
      <c r="AI110" s="34"/>
      <c r="AJ110" s="34">
        <v>64508</v>
      </c>
      <c r="AK110" s="34"/>
      <c r="AL110" s="34"/>
      <c r="AM110" s="34"/>
      <c r="AN110" s="34"/>
      <c r="AO110" s="34"/>
      <c r="AP110" s="66">
        <f t="shared" si="13"/>
        <v>64508</v>
      </c>
      <c r="AQ110" s="34"/>
      <c r="AR110" s="34"/>
      <c r="AS110" s="34"/>
      <c r="AT110" s="34"/>
      <c r="AU110" s="34"/>
      <c r="AV110" s="34"/>
      <c r="AW110" s="36">
        <f t="shared" si="14"/>
        <v>0</v>
      </c>
      <c r="AX110" s="80">
        <f t="shared" si="19"/>
        <v>64508</v>
      </c>
      <c r="AY110" s="6"/>
    </row>
    <row r="111" spans="1:51" x14ac:dyDescent="0.25">
      <c r="A111" s="43">
        <f t="shared" si="16"/>
        <v>106</v>
      </c>
      <c r="B111" s="43">
        <v>40621</v>
      </c>
      <c r="C111" s="35" t="s">
        <v>176</v>
      </c>
      <c r="D111" s="32">
        <v>98772</v>
      </c>
      <c r="E111" s="32"/>
      <c r="F111" s="32"/>
      <c r="G111" s="32"/>
      <c r="H111" s="32"/>
      <c r="I111" s="36">
        <f t="shared" si="10"/>
        <v>98772</v>
      </c>
      <c r="J111" s="33"/>
      <c r="K111" s="33"/>
      <c r="L111" s="33"/>
      <c r="M111" s="33"/>
      <c r="N111" s="33"/>
      <c r="O111" s="36">
        <f t="shared" si="11"/>
        <v>0</v>
      </c>
      <c r="P111" s="34"/>
      <c r="Q111" s="34"/>
      <c r="R111" s="34"/>
      <c r="S111" s="34"/>
      <c r="T111" s="34"/>
      <c r="U111" s="34"/>
      <c r="V111" s="34"/>
      <c r="W111" s="34"/>
      <c r="X111" s="36">
        <f t="shared" si="12"/>
        <v>0</v>
      </c>
      <c r="Y111" s="7"/>
      <c r="Z111" s="7"/>
      <c r="AA111" s="63"/>
      <c r="AB111" s="63"/>
      <c r="AC111" s="7"/>
      <c r="AD111" s="7"/>
      <c r="AE111" s="7"/>
      <c r="AF111" s="7"/>
      <c r="AG111" s="7"/>
      <c r="AH111" s="36">
        <v>0</v>
      </c>
      <c r="AI111" s="34"/>
      <c r="AJ111" s="34"/>
      <c r="AK111" s="34"/>
      <c r="AL111" s="34"/>
      <c r="AM111" s="34"/>
      <c r="AN111" s="34"/>
      <c r="AO111" s="34"/>
      <c r="AP111" s="66">
        <f t="shared" si="13"/>
        <v>0</v>
      </c>
      <c r="AQ111" s="34"/>
      <c r="AR111" s="34"/>
      <c r="AS111" s="34"/>
      <c r="AT111" s="34"/>
      <c r="AU111" s="34"/>
      <c r="AV111" s="34"/>
      <c r="AW111" s="36">
        <f t="shared" si="14"/>
        <v>0</v>
      </c>
      <c r="AX111" s="80">
        <f t="shared" si="19"/>
        <v>98772</v>
      </c>
      <c r="AY111" s="6"/>
    </row>
    <row r="112" spans="1:51" x14ac:dyDescent="0.25">
      <c r="A112" s="43">
        <f t="shared" si="16"/>
        <v>107</v>
      </c>
      <c r="B112" s="43">
        <v>12197</v>
      </c>
      <c r="C112" s="35" t="s">
        <v>177</v>
      </c>
      <c r="D112" s="32">
        <v>30229</v>
      </c>
      <c r="E112" s="32">
        <v>230</v>
      </c>
      <c r="F112" s="32"/>
      <c r="G112" s="32"/>
      <c r="H112" s="32">
        <v>231</v>
      </c>
      <c r="I112" s="36">
        <f t="shared" si="10"/>
        <v>30690</v>
      </c>
      <c r="J112" s="33"/>
      <c r="K112" s="33"/>
      <c r="L112" s="33"/>
      <c r="M112" s="33"/>
      <c r="N112" s="33"/>
      <c r="O112" s="36">
        <f t="shared" si="11"/>
        <v>0</v>
      </c>
      <c r="P112" s="34"/>
      <c r="Q112" s="34"/>
      <c r="R112" s="34"/>
      <c r="S112" s="34"/>
      <c r="T112" s="34"/>
      <c r="U112" s="34"/>
      <c r="V112" s="34"/>
      <c r="W112" s="34"/>
      <c r="X112" s="36">
        <f t="shared" si="12"/>
        <v>0</v>
      </c>
      <c r="Y112" s="7"/>
      <c r="Z112" s="7"/>
      <c r="AA112" s="63"/>
      <c r="AB112" s="63"/>
      <c r="AC112" s="7"/>
      <c r="AD112" s="7"/>
      <c r="AE112" s="7"/>
      <c r="AF112" s="7"/>
      <c r="AG112" s="7"/>
      <c r="AH112" s="36">
        <v>0</v>
      </c>
      <c r="AI112" s="34"/>
      <c r="AJ112" s="34"/>
      <c r="AK112" s="34"/>
      <c r="AL112" s="34"/>
      <c r="AM112" s="34"/>
      <c r="AN112" s="34"/>
      <c r="AO112" s="34"/>
      <c r="AP112" s="66">
        <f t="shared" si="13"/>
        <v>0</v>
      </c>
      <c r="AQ112" s="34"/>
      <c r="AR112" s="34"/>
      <c r="AS112" s="34"/>
      <c r="AT112" s="34"/>
      <c r="AU112" s="34"/>
      <c r="AV112" s="34"/>
      <c r="AW112" s="36">
        <f t="shared" si="14"/>
        <v>0</v>
      </c>
      <c r="AX112" s="80">
        <f t="shared" si="19"/>
        <v>30690</v>
      </c>
      <c r="AY112" s="6"/>
    </row>
    <row r="113" spans="1:51" x14ac:dyDescent="0.25">
      <c r="A113" s="43">
        <f t="shared" si="16"/>
        <v>108</v>
      </c>
      <c r="B113" s="43"/>
      <c r="C113" s="35"/>
      <c r="D113" s="32"/>
      <c r="E113" s="32"/>
      <c r="F113" s="32"/>
      <c r="G113" s="32"/>
      <c r="H113" s="32"/>
      <c r="I113" s="36">
        <f t="shared" si="10"/>
        <v>0</v>
      </c>
      <c r="J113" s="33"/>
      <c r="K113" s="33"/>
      <c r="L113" s="33"/>
      <c r="M113" s="33"/>
      <c r="N113" s="33"/>
      <c r="O113" s="36">
        <f t="shared" si="11"/>
        <v>0</v>
      </c>
      <c r="P113" s="34"/>
      <c r="Q113" s="34"/>
      <c r="R113" s="34"/>
      <c r="S113" s="34"/>
      <c r="T113" s="34"/>
      <c r="U113" s="34"/>
      <c r="V113" s="34"/>
      <c r="W113" s="34"/>
      <c r="X113" s="36">
        <f t="shared" si="12"/>
        <v>0</v>
      </c>
      <c r="Y113" s="34"/>
      <c r="Z113" s="34"/>
      <c r="AA113" s="34"/>
      <c r="AB113" s="34"/>
      <c r="AC113" s="34"/>
      <c r="AD113" s="34"/>
      <c r="AE113" s="34"/>
      <c r="AF113" s="34"/>
      <c r="AG113" s="34"/>
      <c r="AH113" s="36">
        <v>0</v>
      </c>
      <c r="AI113" s="34"/>
      <c r="AJ113" s="34"/>
      <c r="AK113" s="34"/>
      <c r="AL113" s="34"/>
      <c r="AM113" s="34"/>
      <c r="AN113" s="34"/>
      <c r="AO113" s="34"/>
      <c r="AP113" s="66">
        <f t="shared" si="13"/>
        <v>0</v>
      </c>
      <c r="AQ113" s="34"/>
      <c r="AR113" s="34"/>
      <c r="AS113" s="34"/>
      <c r="AT113" s="34"/>
      <c r="AU113" s="34"/>
      <c r="AV113" s="34"/>
      <c r="AW113" s="36">
        <f t="shared" ref="AW113:AW116" si="21">AQ113+AR113+AS113+AT113+AU113+AV113</f>
        <v>0</v>
      </c>
      <c r="AX113" s="80">
        <f t="shared" si="19"/>
        <v>0</v>
      </c>
      <c r="AY113" s="6"/>
    </row>
    <row r="114" spans="1:51" x14ac:dyDescent="0.25">
      <c r="A114" s="43">
        <f t="shared" si="16"/>
        <v>109</v>
      </c>
      <c r="B114" s="43"/>
      <c r="C114" s="35"/>
      <c r="D114" s="32"/>
      <c r="E114" s="32"/>
      <c r="F114" s="32"/>
      <c r="G114" s="32"/>
      <c r="H114" s="32"/>
      <c r="I114" s="36">
        <f t="shared" si="10"/>
        <v>0</v>
      </c>
      <c r="J114" s="33"/>
      <c r="K114" s="33"/>
      <c r="L114" s="33"/>
      <c r="M114" s="33"/>
      <c r="N114" s="33"/>
      <c r="O114" s="36">
        <f t="shared" si="11"/>
        <v>0</v>
      </c>
      <c r="P114" s="34"/>
      <c r="Q114" s="34"/>
      <c r="R114" s="34"/>
      <c r="S114" s="34"/>
      <c r="T114" s="34"/>
      <c r="U114" s="34"/>
      <c r="V114" s="34"/>
      <c r="W114" s="34"/>
      <c r="X114" s="36">
        <f t="shared" si="12"/>
        <v>0</v>
      </c>
      <c r="Y114" s="34"/>
      <c r="Z114" s="34"/>
      <c r="AA114" s="34"/>
      <c r="AB114" s="34"/>
      <c r="AC114" s="34"/>
      <c r="AD114" s="34"/>
      <c r="AE114" s="34"/>
      <c r="AF114" s="34"/>
      <c r="AG114" s="34"/>
      <c r="AH114" s="36">
        <v>0</v>
      </c>
      <c r="AI114" s="34"/>
      <c r="AJ114" s="34"/>
      <c r="AK114" s="34"/>
      <c r="AL114" s="34"/>
      <c r="AM114" s="34"/>
      <c r="AN114" s="34"/>
      <c r="AO114" s="34"/>
      <c r="AP114" s="66">
        <f t="shared" si="13"/>
        <v>0</v>
      </c>
      <c r="AQ114" s="34"/>
      <c r="AR114" s="34"/>
      <c r="AS114" s="34"/>
      <c r="AT114" s="34"/>
      <c r="AU114" s="34"/>
      <c r="AV114" s="34"/>
      <c r="AW114" s="36">
        <f t="shared" si="21"/>
        <v>0</v>
      </c>
      <c r="AX114" s="80">
        <f t="shared" si="19"/>
        <v>0</v>
      </c>
      <c r="AY114" s="6"/>
    </row>
    <row r="115" spans="1:51" x14ac:dyDescent="0.25">
      <c r="A115" s="43">
        <f t="shared" si="16"/>
        <v>110</v>
      </c>
      <c r="B115" s="43"/>
      <c r="C115" s="35"/>
      <c r="D115" s="32"/>
      <c r="E115" s="32"/>
      <c r="F115" s="32"/>
      <c r="G115" s="32"/>
      <c r="H115" s="32"/>
      <c r="I115" s="36">
        <f t="shared" si="10"/>
        <v>0</v>
      </c>
      <c r="J115" s="33"/>
      <c r="K115" s="33"/>
      <c r="L115" s="33"/>
      <c r="M115" s="33"/>
      <c r="N115" s="33"/>
      <c r="O115" s="36">
        <f t="shared" si="11"/>
        <v>0</v>
      </c>
      <c r="P115" s="34"/>
      <c r="Q115" s="34"/>
      <c r="R115" s="34"/>
      <c r="S115" s="34"/>
      <c r="T115" s="34"/>
      <c r="U115" s="34"/>
      <c r="V115" s="34"/>
      <c r="W115" s="34"/>
      <c r="X115" s="36">
        <f t="shared" si="12"/>
        <v>0</v>
      </c>
      <c r="Y115" s="34"/>
      <c r="Z115" s="34"/>
      <c r="AA115" s="34"/>
      <c r="AB115" s="34"/>
      <c r="AC115" s="34"/>
      <c r="AD115" s="34"/>
      <c r="AE115" s="34"/>
      <c r="AF115" s="34"/>
      <c r="AG115" s="34"/>
      <c r="AH115" s="36">
        <v>0</v>
      </c>
      <c r="AI115" s="34"/>
      <c r="AJ115" s="34"/>
      <c r="AK115" s="34"/>
      <c r="AL115" s="34"/>
      <c r="AM115" s="34"/>
      <c r="AN115" s="34"/>
      <c r="AO115" s="34"/>
      <c r="AP115" s="66">
        <f t="shared" si="13"/>
        <v>0</v>
      </c>
      <c r="AQ115" s="34"/>
      <c r="AR115" s="34"/>
      <c r="AS115" s="34"/>
      <c r="AT115" s="34"/>
      <c r="AU115" s="34"/>
      <c r="AV115" s="34"/>
      <c r="AW115" s="36">
        <f t="shared" si="21"/>
        <v>0</v>
      </c>
      <c r="AX115" s="80">
        <f t="shared" si="19"/>
        <v>0</v>
      </c>
      <c r="AY115" s="6"/>
    </row>
    <row r="116" spans="1:51" x14ac:dyDescent="0.25">
      <c r="A116" s="43">
        <f t="shared" si="16"/>
        <v>111</v>
      </c>
      <c r="B116" s="43"/>
      <c r="C116" s="35"/>
      <c r="D116" s="32"/>
      <c r="E116" s="32"/>
      <c r="F116" s="32"/>
      <c r="G116" s="32"/>
      <c r="H116" s="32"/>
      <c r="I116" s="36">
        <f t="shared" si="10"/>
        <v>0</v>
      </c>
      <c r="J116" s="33"/>
      <c r="K116" s="33"/>
      <c r="L116" s="33"/>
      <c r="M116" s="33"/>
      <c r="N116" s="33"/>
      <c r="O116" s="36">
        <f t="shared" si="11"/>
        <v>0</v>
      </c>
      <c r="P116" s="34"/>
      <c r="Q116" s="34"/>
      <c r="R116" s="34"/>
      <c r="S116" s="34"/>
      <c r="T116" s="34"/>
      <c r="U116" s="34"/>
      <c r="V116" s="34"/>
      <c r="W116" s="34"/>
      <c r="X116" s="36">
        <f t="shared" si="12"/>
        <v>0</v>
      </c>
      <c r="Y116" s="34"/>
      <c r="Z116" s="34"/>
      <c r="AA116" s="34"/>
      <c r="AB116" s="34"/>
      <c r="AC116" s="34"/>
      <c r="AD116" s="34"/>
      <c r="AE116" s="34"/>
      <c r="AF116" s="34"/>
      <c r="AG116" s="34"/>
      <c r="AH116" s="36">
        <v>0</v>
      </c>
      <c r="AI116" s="34"/>
      <c r="AJ116" s="34"/>
      <c r="AK116" s="34"/>
      <c r="AL116" s="34"/>
      <c r="AM116" s="34"/>
      <c r="AN116" s="34"/>
      <c r="AO116" s="34"/>
      <c r="AP116" s="66">
        <f t="shared" si="13"/>
        <v>0</v>
      </c>
      <c r="AQ116" s="34"/>
      <c r="AR116" s="34"/>
      <c r="AS116" s="34"/>
      <c r="AT116" s="34"/>
      <c r="AU116" s="34"/>
      <c r="AV116" s="34"/>
      <c r="AW116" s="36">
        <f t="shared" si="21"/>
        <v>0</v>
      </c>
      <c r="AX116" s="80">
        <f t="shared" si="19"/>
        <v>0</v>
      </c>
      <c r="AY116" s="6"/>
    </row>
    <row r="117" spans="1:51" x14ac:dyDescent="0.25">
      <c r="A117" s="43">
        <f t="shared" si="16"/>
        <v>112</v>
      </c>
      <c r="B117" s="43"/>
      <c r="C117" s="70"/>
      <c r="D117" s="32"/>
      <c r="E117" s="32"/>
      <c r="F117" s="32"/>
      <c r="G117" s="32"/>
      <c r="H117" s="32"/>
      <c r="I117" s="36">
        <f t="shared" si="10"/>
        <v>0</v>
      </c>
      <c r="J117" s="33"/>
      <c r="K117" s="33"/>
      <c r="L117" s="33"/>
      <c r="M117" s="33"/>
      <c r="N117" s="33"/>
      <c r="O117" s="36">
        <f t="shared" si="11"/>
        <v>0</v>
      </c>
      <c r="P117" s="34"/>
      <c r="Q117" s="34"/>
      <c r="R117" s="34"/>
      <c r="S117" s="34"/>
      <c r="T117" s="34"/>
      <c r="U117" s="34"/>
      <c r="V117" s="34"/>
      <c r="W117" s="34"/>
      <c r="X117" s="36">
        <f t="shared" si="12"/>
        <v>0</v>
      </c>
      <c r="Y117" s="34"/>
      <c r="Z117" s="34"/>
      <c r="AA117" s="34"/>
      <c r="AB117" s="34"/>
      <c r="AC117" s="34"/>
      <c r="AD117" s="34"/>
      <c r="AE117" s="34"/>
      <c r="AF117" s="34"/>
      <c r="AG117" s="34"/>
      <c r="AH117" s="36">
        <v>0</v>
      </c>
      <c r="AI117" s="34"/>
      <c r="AJ117" s="34"/>
      <c r="AK117" s="34"/>
      <c r="AL117" s="34"/>
      <c r="AM117" s="34"/>
      <c r="AN117" s="34"/>
      <c r="AO117" s="34"/>
      <c r="AP117" s="66">
        <f t="shared" si="13"/>
        <v>0</v>
      </c>
      <c r="AQ117" s="34"/>
      <c r="AR117" s="34"/>
      <c r="AS117" s="34"/>
      <c r="AT117" s="34"/>
      <c r="AU117" s="34"/>
      <c r="AV117" s="34"/>
      <c r="AW117" s="36">
        <f t="shared" si="14"/>
        <v>0</v>
      </c>
      <c r="AX117" s="80">
        <f t="shared" si="19"/>
        <v>0</v>
      </c>
      <c r="AY117" s="6"/>
    </row>
    <row r="118" spans="1:51" s="74" customFormat="1" ht="14.25" customHeight="1" x14ac:dyDescent="0.2">
      <c r="A118" s="72">
        <f t="shared" si="16"/>
        <v>113</v>
      </c>
      <c r="B118" s="72"/>
      <c r="C118" s="71"/>
      <c r="D118" s="32"/>
      <c r="E118" s="32"/>
      <c r="F118" s="32"/>
      <c r="G118" s="32"/>
      <c r="H118" s="32"/>
      <c r="I118" s="36">
        <f t="shared" si="10"/>
        <v>0</v>
      </c>
      <c r="J118" s="33"/>
      <c r="K118" s="33"/>
      <c r="L118" s="33"/>
      <c r="M118" s="33"/>
      <c r="N118" s="33"/>
      <c r="O118" s="36">
        <f t="shared" si="11"/>
        <v>0</v>
      </c>
      <c r="P118" s="34"/>
      <c r="Q118" s="34"/>
      <c r="R118" s="34"/>
      <c r="S118" s="34"/>
      <c r="T118" s="34"/>
      <c r="U118" s="34"/>
      <c r="V118" s="34"/>
      <c r="W118" s="34"/>
      <c r="X118" s="36">
        <f t="shared" si="12"/>
        <v>0</v>
      </c>
      <c r="Y118" s="34"/>
      <c r="Z118" s="34"/>
      <c r="AA118" s="34"/>
      <c r="AB118" s="34"/>
      <c r="AC118" s="34"/>
      <c r="AD118" s="34"/>
      <c r="AE118" s="34"/>
      <c r="AF118" s="34"/>
      <c r="AG118" s="34"/>
      <c r="AH118" s="36">
        <v>0</v>
      </c>
      <c r="AI118" s="34"/>
      <c r="AJ118" s="34"/>
      <c r="AK118" s="34"/>
      <c r="AL118" s="34"/>
      <c r="AM118" s="34"/>
      <c r="AN118" s="34"/>
      <c r="AO118" s="34"/>
      <c r="AP118" s="66">
        <f t="shared" si="13"/>
        <v>0</v>
      </c>
      <c r="AQ118" s="34"/>
      <c r="AR118" s="34"/>
      <c r="AS118" s="34"/>
      <c r="AT118" s="34"/>
      <c r="AU118" s="34"/>
      <c r="AV118" s="34"/>
      <c r="AW118" s="36">
        <f t="shared" si="14"/>
        <v>0</v>
      </c>
      <c r="AX118" s="80">
        <f t="shared" si="19"/>
        <v>0</v>
      </c>
      <c r="AY118" s="73"/>
    </row>
    <row r="119" spans="1:51" x14ac:dyDescent="0.25">
      <c r="A119" s="43">
        <f t="shared" si="16"/>
        <v>114</v>
      </c>
      <c r="B119" s="43"/>
      <c r="D119" s="32"/>
      <c r="E119" s="32"/>
      <c r="F119" s="32"/>
      <c r="G119" s="32"/>
      <c r="H119" s="32"/>
      <c r="I119" s="36">
        <f t="shared" si="10"/>
        <v>0</v>
      </c>
      <c r="J119" s="33"/>
      <c r="K119" s="33"/>
      <c r="L119" s="33"/>
      <c r="M119" s="33"/>
      <c r="N119" s="33"/>
      <c r="O119" s="36">
        <f t="shared" si="11"/>
        <v>0</v>
      </c>
      <c r="P119" s="34"/>
      <c r="Q119" s="34"/>
      <c r="R119" s="34"/>
      <c r="S119" s="34"/>
      <c r="T119" s="34"/>
      <c r="U119" s="34"/>
      <c r="V119" s="34"/>
      <c r="W119" s="34"/>
      <c r="X119" s="36">
        <f t="shared" si="12"/>
        <v>0</v>
      </c>
      <c r="Y119" s="34"/>
      <c r="Z119" s="34"/>
      <c r="AA119" s="34"/>
      <c r="AB119" s="34"/>
      <c r="AC119" s="34"/>
      <c r="AD119" s="34"/>
      <c r="AE119" s="34"/>
      <c r="AF119" s="34"/>
      <c r="AG119" s="34"/>
      <c r="AH119" s="36">
        <v>0</v>
      </c>
      <c r="AI119" s="34"/>
      <c r="AJ119" s="34"/>
      <c r="AK119" s="34"/>
      <c r="AL119" s="34"/>
      <c r="AM119" s="34"/>
      <c r="AN119" s="34"/>
      <c r="AO119" s="34"/>
      <c r="AP119" s="66">
        <f t="shared" si="13"/>
        <v>0</v>
      </c>
      <c r="AQ119" s="34"/>
      <c r="AR119" s="34"/>
      <c r="AS119" s="34"/>
      <c r="AT119" s="34"/>
      <c r="AU119" s="34"/>
      <c r="AV119" s="34"/>
      <c r="AW119" s="36">
        <f t="shared" ref="AW119" si="22">AQ119+AR119+AS119+AT119+AU119+AV119</f>
        <v>0</v>
      </c>
      <c r="AX119" s="80">
        <f t="shared" si="19"/>
        <v>0</v>
      </c>
      <c r="AY119" s="6"/>
    </row>
    <row r="120" spans="1:51" x14ac:dyDescent="0.25">
      <c r="A120" s="43">
        <f t="shared" si="16"/>
        <v>115</v>
      </c>
      <c r="B120" s="43"/>
      <c r="C120" s="68"/>
      <c r="D120" s="32"/>
      <c r="E120" s="32"/>
      <c r="F120" s="32"/>
      <c r="G120" s="32"/>
      <c r="H120" s="32"/>
      <c r="I120" s="36">
        <f t="shared" si="10"/>
        <v>0</v>
      </c>
      <c r="J120" s="33"/>
      <c r="K120" s="33"/>
      <c r="L120" s="33"/>
      <c r="M120" s="33"/>
      <c r="N120" s="33"/>
      <c r="O120" s="36">
        <f t="shared" si="11"/>
        <v>0</v>
      </c>
      <c r="P120" s="34"/>
      <c r="Q120" s="34"/>
      <c r="R120" s="34"/>
      <c r="S120" s="34"/>
      <c r="T120" s="34"/>
      <c r="U120" s="34"/>
      <c r="V120" s="34"/>
      <c r="W120" s="34"/>
      <c r="X120" s="36">
        <f t="shared" si="12"/>
        <v>0</v>
      </c>
      <c r="Y120" s="34"/>
      <c r="Z120" s="34"/>
      <c r="AA120" s="34"/>
      <c r="AB120" s="34"/>
      <c r="AC120" s="34"/>
      <c r="AD120" s="34"/>
      <c r="AE120" s="34"/>
      <c r="AF120" s="34"/>
      <c r="AG120" s="34"/>
      <c r="AH120" s="36">
        <v>0</v>
      </c>
      <c r="AI120" s="34"/>
      <c r="AJ120" s="34"/>
      <c r="AK120" s="34"/>
      <c r="AL120" s="34"/>
      <c r="AM120" s="34"/>
      <c r="AN120" s="34"/>
      <c r="AO120" s="34"/>
      <c r="AP120" s="66">
        <f t="shared" si="13"/>
        <v>0</v>
      </c>
      <c r="AQ120" s="34"/>
      <c r="AR120" s="34"/>
      <c r="AS120" s="34"/>
      <c r="AT120" s="34"/>
      <c r="AU120" s="34"/>
      <c r="AV120" s="34"/>
      <c r="AW120" s="36">
        <f t="shared" ref="AW120" si="23">AQ120+AR120+AS120+AT120+AU120+AV120</f>
        <v>0</v>
      </c>
      <c r="AX120" s="80">
        <f t="shared" si="19"/>
        <v>0</v>
      </c>
      <c r="AY120" s="6"/>
    </row>
    <row r="121" spans="1:51" x14ac:dyDescent="0.25">
      <c r="A121" s="43">
        <f t="shared" si="16"/>
        <v>116</v>
      </c>
      <c r="B121" s="43"/>
      <c r="C121" s="68"/>
      <c r="D121" s="32"/>
      <c r="E121" s="32"/>
      <c r="F121" s="32"/>
      <c r="G121" s="32"/>
      <c r="H121" s="32"/>
      <c r="I121" s="36">
        <f t="shared" si="10"/>
        <v>0</v>
      </c>
      <c r="J121" s="33"/>
      <c r="K121" s="33"/>
      <c r="L121" s="33"/>
      <c r="M121" s="33"/>
      <c r="N121" s="33"/>
      <c r="O121" s="36">
        <f t="shared" si="11"/>
        <v>0</v>
      </c>
      <c r="P121" s="34"/>
      <c r="Q121" s="34"/>
      <c r="R121" s="34"/>
      <c r="S121" s="34"/>
      <c r="T121" s="34"/>
      <c r="U121" s="34"/>
      <c r="V121" s="34"/>
      <c r="W121" s="34"/>
      <c r="X121" s="36">
        <f t="shared" si="12"/>
        <v>0</v>
      </c>
      <c r="Y121" s="34"/>
      <c r="Z121" s="34"/>
      <c r="AA121" s="34"/>
      <c r="AB121" s="34"/>
      <c r="AC121" s="34"/>
      <c r="AD121" s="34"/>
      <c r="AE121" s="34"/>
      <c r="AF121" s="34"/>
      <c r="AG121" s="34"/>
      <c r="AH121" s="36">
        <v>0</v>
      </c>
      <c r="AI121" s="34"/>
      <c r="AJ121" s="34"/>
      <c r="AK121" s="34"/>
      <c r="AL121" s="34"/>
      <c r="AM121" s="34"/>
      <c r="AN121" s="34"/>
      <c r="AO121" s="34"/>
      <c r="AP121" s="66">
        <f t="shared" si="13"/>
        <v>0</v>
      </c>
      <c r="AQ121" s="34"/>
      <c r="AR121" s="34"/>
      <c r="AS121" s="34"/>
      <c r="AT121" s="34"/>
      <c r="AU121" s="34"/>
      <c r="AV121" s="34"/>
      <c r="AW121" s="36">
        <f t="shared" ref="AW121" si="24">AQ121+AR121+AS121+AT121+AU121+AV121</f>
        <v>0</v>
      </c>
      <c r="AX121" s="80">
        <f t="shared" si="19"/>
        <v>0</v>
      </c>
      <c r="AY121" s="6"/>
    </row>
    <row r="122" spans="1:51" x14ac:dyDescent="0.25">
      <c r="A122" s="43"/>
      <c r="B122" s="43"/>
      <c r="C122" s="39"/>
      <c r="D122" s="32"/>
      <c r="E122" s="32"/>
      <c r="F122" s="32"/>
      <c r="G122" s="32"/>
      <c r="H122" s="32"/>
      <c r="I122" s="36">
        <f t="shared" ref="I122" si="25">SUM(D122:H122)</f>
        <v>0</v>
      </c>
      <c r="J122" s="33"/>
      <c r="K122" s="33"/>
      <c r="L122" s="33"/>
      <c r="M122" s="33"/>
      <c r="N122" s="33"/>
      <c r="O122" s="36">
        <f t="shared" ref="O122" si="26">SUM(J122:N122)</f>
        <v>0</v>
      </c>
      <c r="P122" s="34"/>
      <c r="Q122" s="34"/>
      <c r="R122" s="34"/>
      <c r="S122" s="34"/>
      <c r="T122" s="34"/>
      <c r="U122" s="34"/>
      <c r="V122" s="34"/>
      <c r="W122" s="34"/>
      <c r="X122" s="36">
        <f t="shared" si="12"/>
        <v>0</v>
      </c>
      <c r="Y122" s="34"/>
      <c r="Z122" s="34"/>
      <c r="AA122" s="34"/>
      <c r="AB122" s="34"/>
      <c r="AC122" s="34"/>
      <c r="AD122" s="34"/>
      <c r="AE122" s="34"/>
      <c r="AF122" s="34"/>
      <c r="AG122" s="34"/>
      <c r="AH122" s="36">
        <v>0</v>
      </c>
      <c r="AI122" s="34"/>
      <c r="AJ122" s="34"/>
      <c r="AK122" s="34"/>
      <c r="AL122" s="34"/>
      <c r="AM122" s="34"/>
      <c r="AN122" s="34"/>
      <c r="AO122" s="34"/>
      <c r="AP122" s="66">
        <f t="shared" si="13"/>
        <v>0</v>
      </c>
      <c r="AQ122" s="34"/>
      <c r="AR122" s="34"/>
      <c r="AS122" s="34"/>
      <c r="AT122" s="34"/>
      <c r="AU122" s="34"/>
      <c r="AV122" s="34"/>
      <c r="AW122" s="36">
        <f t="shared" si="14"/>
        <v>0</v>
      </c>
      <c r="AX122" s="80">
        <f t="shared" si="19"/>
        <v>0</v>
      </c>
      <c r="AY122" s="6"/>
    </row>
    <row r="123" spans="1:51" x14ac:dyDescent="0.25">
      <c r="A123" s="57"/>
      <c r="B123" s="57"/>
      <c r="C123" s="58" t="s">
        <v>2</v>
      </c>
      <c r="D123" s="56">
        <f t="shared" ref="D123:AX123" si="27">SUM(D6:D122)</f>
        <v>49672900</v>
      </c>
      <c r="E123" s="56">
        <f t="shared" si="27"/>
        <v>4501500</v>
      </c>
      <c r="F123" s="56">
        <f t="shared" si="27"/>
        <v>5471700</v>
      </c>
      <c r="G123" s="56">
        <f t="shared" si="27"/>
        <v>413100</v>
      </c>
      <c r="H123" s="56">
        <f t="shared" si="27"/>
        <v>82600</v>
      </c>
      <c r="I123" s="56">
        <f t="shared" si="27"/>
        <v>60141800</v>
      </c>
      <c r="J123" s="56">
        <f t="shared" si="27"/>
        <v>22380864</v>
      </c>
      <c r="K123" s="56">
        <f t="shared" si="27"/>
        <v>5873433</v>
      </c>
      <c r="L123" s="56">
        <f t="shared" si="27"/>
        <v>866219</v>
      </c>
      <c r="M123" s="56">
        <f t="shared" si="27"/>
        <v>1996143</v>
      </c>
      <c r="N123" s="56">
        <f t="shared" si="27"/>
        <v>107075</v>
      </c>
      <c r="O123" s="56">
        <f t="shared" si="27"/>
        <v>31223734</v>
      </c>
      <c r="P123" s="56">
        <f t="shared" si="27"/>
        <v>15036834</v>
      </c>
      <c r="Q123" s="56">
        <f t="shared" si="27"/>
        <v>7030426</v>
      </c>
      <c r="R123" s="56">
        <f t="shared" si="27"/>
        <v>5357238</v>
      </c>
      <c r="S123" s="56">
        <f t="shared" si="27"/>
        <v>8014332</v>
      </c>
      <c r="T123" s="56">
        <f t="shared" si="27"/>
        <v>8191243</v>
      </c>
      <c r="U123" s="56">
        <f t="shared" si="27"/>
        <v>2366836</v>
      </c>
      <c r="V123" s="56">
        <f t="shared" si="27"/>
        <v>3668190</v>
      </c>
      <c r="W123" s="56">
        <f t="shared" si="27"/>
        <v>626444</v>
      </c>
      <c r="X123" s="56">
        <f t="shared" si="27"/>
        <v>50291543</v>
      </c>
      <c r="Y123" s="56">
        <f t="shared" si="27"/>
        <v>1517289</v>
      </c>
      <c r="Z123" s="56">
        <f t="shared" si="27"/>
        <v>85106345</v>
      </c>
      <c r="AA123" s="62">
        <f t="shared" si="27"/>
        <v>2170576</v>
      </c>
      <c r="AB123" s="62">
        <f t="shared" si="27"/>
        <v>760592</v>
      </c>
      <c r="AC123" s="62">
        <f t="shared" si="27"/>
        <v>13083</v>
      </c>
      <c r="AD123" s="62">
        <f t="shared" si="27"/>
        <v>698897</v>
      </c>
      <c r="AE123" s="62">
        <f t="shared" si="27"/>
        <v>2944284</v>
      </c>
      <c r="AF123" s="62">
        <f t="shared" si="27"/>
        <v>293411</v>
      </c>
      <c r="AG123" s="62">
        <f t="shared" si="27"/>
        <v>1609190</v>
      </c>
      <c r="AH123" s="56">
        <f t="shared" si="27"/>
        <v>95113667</v>
      </c>
      <c r="AI123" s="56">
        <f t="shared" si="27"/>
        <v>0</v>
      </c>
      <c r="AJ123" s="56">
        <f t="shared" si="27"/>
        <v>2613157</v>
      </c>
      <c r="AK123" s="56">
        <f t="shared" si="27"/>
        <v>523972</v>
      </c>
      <c r="AL123" s="56">
        <f t="shared" si="27"/>
        <v>28054</v>
      </c>
      <c r="AM123" s="56">
        <f t="shared" si="27"/>
        <v>223648</v>
      </c>
      <c r="AN123" s="56">
        <f t="shared" si="27"/>
        <v>6360862</v>
      </c>
      <c r="AO123" s="56">
        <f t="shared" si="27"/>
        <v>1903230</v>
      </c>
      <c r="AP123" s="56">
        <f t="shared" si="27"/>
        <v>11652923</v>
      </c>
      <c r="AQ123" s="56">
        <f t="shared" si="27"/>
        <v>711000</v>
      </c>
      <c r="AR123" s="56">
        <f t="shared" si="27"/>
        <v>1756900</v>
      </c>
      <c r="AS123" s="56">
        <f t="shared" si="27"/>
        <v>4035800</v>
      </c>
      <c r="AT123" s="56">
        <f t="shared" si="27"/>
        <v>416300</v>
      </c>
      <c r="AU123" s="56">
        <f t="shared" si="27"/>
        <v>1353500</v>
      </c>
      <c r="AV123" s="56">
        <f t="shared" si="27"/>
        <v>677000</v>
      </c>
      <c r="AW123" s="56">
        <f t="shared" si="27"/>
        <v>8950500</v>
      </c>
      <c r="AX123" s="81">
        <f t="shared" si="27"/>
        <v>257374167</v>
      </c>
      <c r="AY123" s="6"/>
    </row>
    <row r="124" spans="1:51" x14ac:dyDescent="0.25">
      <c r="A124" s="43"/>
      <c r="B124" s="43"/>
      <c r="C124" s="59" t="s">
        <v>28</v>
      </c>
      <c r="D124" s="28"/>
      <c r="E124" s="28"/>
      <c r="F124" s="28"/>
      <c r="G124" s="28"/>
      <c r="H124" s="28"/>
      <c r="I124" s="28"/>
      <c r="J124" s="29"/>
      <c r="K124" s="29"/>
      <c r="L124" s="29"/>
      <c r="M124" s="29"/>
      <c r="N124" s="29"/>
      <c r="O124" s="29"/>
      <c r="P124" s="28"/>
      <c r="Q124" s="28"/>
      <c r="R124" s="28"/>
      <c r="S124" s="28"/>
      <c r="T124" s="28"/>
      <c r="U124" s="28"/>
      <c r="V124" s="28"/>
      <c r="W124" s="28"/>
      <c r="X124" s="29"/>
      <c r="Y124" s="28"/>
      <c r="Z124" s="28"/>
      <c r="AA124" s="28"/>
      <c r="AB124" s="28"/>
      <c r="AC124" s="28"/>
      <c r="AD124" s="28"/>
      <c r="AE124" s="28"/>
      <c r="AF124" s="28"/>
      <c r="AG124" s="28"/>
      <c r="AH124" s="29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9"/>
      <c r="AX124" s="82"/>
      <c r="AY124" s="6"/>
    </row>
    <row r="125" spans="1:51" x14ac:dyDescent="0.25">
      <c r="A125" s="43">
        <f t="shared" ref="A125:A143" si="28">1+A124</f>
        <v>1</v>
      </c>
      <c r="B125" s="43"/>
      <c r="C125" s="30" t="s">
        <v>78</v>
      </c>
      <c r="D125" s="28"/>
      <c r="E125" s="29"/>
      <c r="F125" s="28"/>
      <c r="G125" s="28"/>
      <c r="H125" s="28"/>
      <c r="I125" s="28"/>
      <c r="J125" s="29"/>
      <c r="K125" s="29"/>
      <c r="L125" s="29"/>
      <c r="M125" s="29"/>
      <c r="N125" s="29"/>
      <c r="O125" s="29"/>
      <c r="P125" s="28"/>
      <c r="Q125" s="28"/>
      <c r="R125" s="28"/>
      <c r="S125" s="28"/>
      <c r="T125" s="28"/>
      <c r="U125" s="28"/>
      <c r="V125" s="28"/>
      <c r="W125" s="28"/>
      <c r="X125" s="29"/>
      <c r="Y125" s="28"/>
      <c r="Z125" s="28"/>
      <c r="AA125" s="28"/>
      <c r="AB125" s="28"/>
      <c r="AC125" s="28"/>
      <c r="AD125" s="28"/>
      <c r="AE125" s="28"/>
      <c r="AF125" s="28"/>
      <c r="AG125" s="28"/>
      <c r="AH125" s="29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9"/>
      <c r="AX125" s="82"/>
      <c r="AY125" s="6"/>
    </row>
    <row r="126" spans="1:51" ht="16.5" customHeight="1" x14ac:dyDescent="0.25">
      <c r="A126" s="43">
        <f t="shared" si="28"/>
        <v>2</v>
      </c>
      <c r="B126" s="43"/>
      <c r="C126" s="31" t="s">
        <v>79</v>
      </c>
      <c r="D126" s="28"/>
      <c r="E126" s="29"/>
      <c r="F126" s="28"/>
      <c r="G126" s="28"/>
      <c r="H126" s="28"/>
      <c r="I126" s="28"/>
      <c r="J126" s="29"/>
      <c r="K126" s="29"/>
      <c r="L126" s="29"/>
      <c r="M126" s="29"/>
      <c r="N126" s="29"/>
      <c r="O126" s="29"/>
      <c r="P126" s="28"/>
      <c r="Q126" s="28"/>
      <c r="R126" s="28"/>
      <c r="S126" s="28"/>
      <c r="T126" s="28"/>
      <c r="U126" s="28"/>
      <c r="V126" s="28"/>
      <c r="W126" s="28"/>
      <c r="X126" s="29"/>
      <c r="Y126" s="28"/>
      <c r="Z126" s="28"/>
      <c r="AA126" s="28"/>
      <c r="AB126" s="28"/>
      <c r="AC126" s="28"/>
      <c r="AD126" s="28"/>
      <c r="AE126" s="28"/>
      <c r="AF126" s="28"/>
      <c r="AG126" s="28"/>
      <c r="AH126" s="29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9"/>
      <c r="AX126" s="82"/>
      <c r="AY126" s="6"/>
    </row>
    <row r="127" spans="1:51" x14ac:dyDescent="0.25">
      <c r="A127" s="43">
        <f t="shared" si="28"/>
        <v>3</v>
      </c>
      <c r="B127" s="43"/>
      <c r="C127" s="31" t="s">
        <v>80</v>
      </c>
      <c r="D127" s="28"/>
      <c r="E127" s="29"/>
      <c r="F127" s="28"/>
      <c r="G127" s="28"/>
      <c r="H127" s="28"/>
      <c r="I127" s="28"/>
      <c r="J127" s="29"/>
      <c r="K127" s="29"/>
      <c r="L127" s="29"/>
      <c r="M127" s="29"/>
      <c r="N127" s="29"/>
      <c r="O127" s="29"/>
      <c r="P127" s="28"/>
      <c r="Q127" s="28"/>
      <c r="R127" s="28"/>
      <c r="S127" s="28"/>
      <c r="T127" s="28"/>
      <c r="U127" s="28"/>
      <c r="V127" s="28"/>
      <c r="W127" s="28"/>
      <c r="X127" s="29"/>
      <c r="Y127" s="28"/>
      <c r="Z127" s="28"/>
      <c r="AA127" s="28"/>
      <c r="AB127" s="28"/>
      <c r="AC127" s="28"/>
      <c r="AD127" s="28"/>
      <c r="AE127" s="28"/>
      <c r="AF127" s="28"/>
      <c r="AG127" s="28"/>
      <c r="AH127" s="29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9"/>
      <c r="AX127" s="82"/>
      <c r="AY127" s="6"/>
    </row>
    <row r="128" spans="1:51" ht="16.149999999999999" customHeight="1" x14ac:dyDescent="0.25">
      <c r="A128" s="43">
        <f t="shared" si="28"/>
        <v>4</v>
      </c>
      <c r="B128" s="43"/>
      <c r="C128" s="31" t="s">
        <v>81</v>
      </c>
      <c r="D128" s="28"/>
      <c r="E128" s="13"/>
      <c r="F128" s="28"/>
      <c r="G128" s="28"/>
      <c r="H128" s="28"/>
      <c r="I128" s="28"/>
      <c r="J128" s="29"/>
      <c r="K128" s="29"/>
      <c r="L128" s="29"/>
      <c r="M128" s="29"/>
      <c r="N128" s="29"/>
      <c r="O128" s="29"/>
      <c r="P128" s="28"/>
      <c r="Q128" s="28"/>
      <c r="R128" s="28"/>
      <c r="S128" s="28"/>
      <c r="T128" s="28"/>
      <c r="U128" s="28"/>
      <c r="V128" s="28"/>
      <c r="W128" s="28"/>
      <c r="X128" s="29"/>
      <c r="Y128" s="28"/>
      <c r="Z128" s="28"/>
      <c r="AA128" s="28"/>
      <c r="AB128" s="28"/>
      <c r="AC128" s="28"/>
      <c r="AD128" s="28"/>
      <c r="AE128" s="28"/>
      <c r="AF128" s="28"/>
      <c r="AG128" s="28"/>
      <c r="AH128" s="29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9"/>
      <c r="AX128" s="82"/>
      <c r="AY128" s="6"/>
    </row>
    <row r="129" spans="1:51" x14ac:dyDescent="0.25">
      <c r="A129" s="43">
        <f t="shared" si="28"/>
        <v>5</v>
      </c>
      <c r="B129" s="43"/>
      <c r="C129" s="31" t="s">
        <v>82</v>
      </c>
      <c r="D129" s="28"/>
      <c r="E129" s="13"/>
      <c r="F129" s="28"/>
      <c r="G129" s="28"/>
      <c r="H129" s="28"/>
      <c r="I129" s="28"/>
      <c r="J129" s="29"/>
      <c r="K129" s="29"/>
      <c r="L129" s="29"/>
      <c r="M129" s="29"/>
      <c r="N129" s="29"/>
      <c r="O129" s="29"/>
      <c r="P129" s="28"/>
      <c r="Q129" s="28"/>
      <c r="R129" s="28"/>
      <c r="S129" s="28"/>
      <c r="T129" s="28"/>
      <c r="U129" s="28"/>
      <c r="V129" s="28"/>
      <c r="W129" s="28"/>
      <c r="X129" s="29"/>
      <c r="Y129" s="28"/>
      <c r="Z129" s="28"/>
      <c r="AA129" s="28"/>
      <c r="AB129" s="28"/>
      <c r="AC129" s="28"/>
      <c r="AD129" s="28"/>
      <c r="AE129" s="28"/>
      <c r="AF129" s="28"/>
      <c r="AG129" s="28"/>
      <c r="AH129" s="29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9"/>
      <c r="AX129" s="82"/>
      <c r="AY129" s="6"/>
    </row>
    <row r="130" spans="1:51" ht="27" customHeight="1" x14ac:dyDescent="0.25">
      <c r="A130" s="43">
        <f t="shared" si="28"/>
        <v>6</v>
      </c>
      <c r="B130" s="43"/>
      <c r="C130" s="31" t="s">
        <v>107</v>
      </c>
      <c r="D130" s="28"/>
      <c r="E130" s="13"/>
      <c r="F130" s="28"/>
      <c r="G130" s="28"/>
      <c r="H130" s="28"/>
      <c r="I130" s="28"/>
      <c r="J130" s="29"/>
      <c r="K130" s="29"/>
      <c r="L130" s="29"/>
      <c r="M130" s="29"/>
      <c r="N130" s="29"/>
      <c r="O130" s="29"/>
      <c r="P130" s="28"/>
      <c r="Q130" s="28"/>
      <c r="R130" s="28"/>
      <c r="S130" s="28"/>
      <c r="T130" s="28"/>
      <c r="U130" s="28"/>
      <c r="V130" s="28"/>
      <c r="W130" s="28"/>
      <c r="X130" s="29"/>
      <c r="Y130" s="28"/>
      <c r="Z130" s="28"/>
      <c r="AA130" s="28"/>
      <c r="AB130" s="28"/>
      <c r="AC130" s="28"/>
      <c r="AD130" s="28"/>
      <c r="AE130" s="28"/>
      <c r="AF130" s="28"/>
      <c r="AG130" s="28"/>
      <c r="AH130" s="29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9"/>
      <c r="AX130" s="82"/>
      <c r="AY130" s="6"/>
    </row>
    <row r="131" spans="1:51" x14ac:dyDescent="0.25">
      <c r="A131" s="43">
        <f t="shared" si="28"/>
        <v>7</v>
      </c>
      <c r="B131" s="43"/>
      <c r="C131" s="31" t="s">
        <v>149</v>
      </c>
      <c r="D131" s="28"/>
      <c r="E131" s="13"/>
      <c r="F131" s="28"/>
      <c r="G131" s="28"/>
      <c r="H131" s="28"/>
      <c r="I131" s="28"/>
      <c r="J131" s="29"/>
      <c r="K131" s="29"/>
      <c r="L131" s="29"/>
      <c r="M131" s="29"/>
      <c r="N131" s="29"/>
      <c r="O131" s="29"/>
      <c r="P131" s="28"/>
      <c r="Q131" s="28"/>
      <c r="R131" s="28"/>
      <c r="S131" s="28"/>
      <c r="T131" s="28"/>
      <c r="U131" s="28"/>
      <c r="V131" s="28"/>
      <c r="W131" s="28"/>
      <c r="X131" s="29"/>
      <c r="Y131" s="28"/>
      <c r="Z131" s="28"/>
      <c r="AA131" s="28"/>
      <c r="AB131" s="28"/>
      <c r="AC131" s="28"/>
      <c r="AD131" s="28"/>
      <c r="AE131" s="28"/>
      <c r="AF131" s="28"/>
      <c r="AG131" s="28"/>
      <c r="AH131" s="29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9"/>
      <c r="AX131" s="82"/>
      <c r="AY131" s="6"/>
    </row>
    <row r="132" spans="1:51" ht="25.9" customHeight="1" x14ac:dyDescent="0.25">
      <c r="A132" s="43">
        <f t="shared" si="28"/>
        <v>8</v>
      </c>
      <c r="B132" s="43"/>
      <c r="C132" s="31" t="s">
        <v>83</v>
      </c>
      <c r="D132" s="28"/>
      <c r="E132" s="13"/>
      <c r="F132" s="28"/>
      <c r="G132" s="28"/>
      <c r="H132" s="28"/>
      <c r="I132" s="28"/>
      <c r="J132" s="29"/>
      <c r="K132" s="29"/>
      <c r="L132" s="29"/>
      <c r="M132" s="29"/>
      <c r="N132" s="29"/>
      <c r="O132" s="29"/>
      <c r="P132" s="28"/>
      <c r="Q132" s="28"/>
      <c r="R132" s="28"/>
      <c r="S132" s="28"/>
      <c r="T132" s="28"/>
      <c r="U132" s="28"/>
      <c r="V132" s="28"/>
      <c r="W132" s="28"/>
      <c r="X132" s="29"/>
      <c r="Y132" s="28"/>
      <c r="Z132" s="28"/>
      <c r="AA132" s="28"/>
      <c r="AB132" s="28"/>
      <c r="AC132" s="28"/>
      <c r="AD132" s="28"/>
      <c r="AE132" s="28"/>
      <c r="AF132" s="28"/>
      <c r="AG132" s="28"/>
      <c r="AH132" s="29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9"/>
      <c r="AX132" s="82"/>
      <c r="AY132" s="6"/>
    </row>
    <row r="133" spans="1:51" ht="24.6" customHeight="1" x14ac:dyDescent="0.25">
      <c r="A133" s="43">
        <f t="shared" si="28"/>
        <v>9</v>
      </c>
      <c r="B133" s="43"/>
      <c r="C133" s="31" t="s">
        <v>84</v>
      </c>
      <c r="D133" s="28"/>
      <c r="E133" s="13"/>
      <c r="F133" s="28"/>
      <c r="G133" s="28"/>
      <c r="H133" s="28"/>
      <c r="I133" s="28"/>
      <c r="J133" s="29"/>
      <c r="K133" s="29"/>
      <c r="L133" s="29"/>
      <c r="M133" s="29"/>
      <c r="N133" s="29"/>
      <c r="O133" s="29"/>
      <c r="P133" s="28"/>
      <c r="Q133" s="28"/>
      <c r="R133" s="28"/>
      <c r="S133" s="28"/>
      <c r="T133" s="28"/>
      <c r="U133" s="28"/>
      <c r="V133" s="28"/>
      <c r="W133" s="28"/>
      <c r="X133" s="29"/>
      <c r="Y133" s="28"/>
      <c r="Z133" s="28"/>
      <c r="AA133" s="28"/>
      <c r="AB133" s="28"/>
      <c r="AC133" s="28"/>
      <c r="AD133" s="28"/>
      <c r="AE133" s="28"/>
      <c r="AF133" s="28"/>
      <c r="AG133" s="28"/>
      <c r="AH133" s="29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9"/>
      <c r="AX133" s="82"/>
      <c r="AY133" s="6"/>
    </row>
    <row r="134" spans="1:51" ht="25.9" customHeight="1" x14ac:dyDescent="0.25">
      <c r="A134" s="43">
        <f t="shared" si="28"/>
        <v>10</v>
      </c>
      <c r="B134" s="43"/>
      <c r="C134" s="31" t="s">
        <v>85</v>
      </c>
      <c r="D134" s="28"/>
      <c r="F134" s="28"/>
      <c r="G134" s="28"/>
      <c r="H134" s="28"/>
      <c r="I134" s="28"/>
      <c r="J134" s="29"/>
      <c r="K134" s="29"/>
      <c r="L134" s="29"/>
      <c r="M134" s="29"/>
      <c r="N134" s="29"/>
      <c r="O134" s="29"/>
      <c r="P134" s="28"/>
      <c r="Q134" s="28"/>
      <c r="R134" s="28"/>
      <c r="S134" s="28"/>
      <c r="T134" s="28"/>
      <c r="U134" s="28"/>
      <c r="V134" s="28"/>
      <c r="W134" s="28"/>
      <c r="X134" s="29"/>
      <c r="Y134" s="28"/>
      <c r="Z134" s="28"/>
      <c r="AA134" s="28"/>
      <c r="AB134" s="28"/>
      <c r="AC134" s="28"/>
      <c r="AD134" s="28"/>
      <c r="AE134" s="28"/>
      <c r="AF134" s="28"/>
      <c r="AG134" s="28"/>
      <c r="AH134" s="29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9"/>
      <c r="AX134" s="82"/>
      <c r="AY134" s="6"/>
    </row>
    <row r="135" spans="1:51" ht="25.9" customHeight="1" x14ac:dyDescent="0.25">
      <c r="A135" s="43">
        <f t="shared" si="28"/>
        <v>11</v>
      </c>
      <c r="B135" s="43"/>
      <c r="C135" s="31" t="s">
        <v>86</v>
      </c>
      <c r="D135" s="28"/>
      <c r="E135" s="13"/>
      <c r="F135" s="28"/>
      <c r="G135" s="28"/>
      <c r="H135" s="28"/>
      <c r="I135" s="28"/>
      <c r="J135" s="29"/>
      <c r="K135" s="29"/>
      <c r="L135" s="29"/>
      <c r="M135" s="29"/>
      <c r="N135" s="29"/>
      <c r="O135" s="29"/>
      <c r="P135" s="28"/>
      <c r="Q135" s="28"/>
      <c r="R135" s="28"/>
      <c r="S135" s="28"/>
      <c r="T135" s="28"/>
      <c r="U135" s="28"/>
      <c r="V135" s="28"/>
      <c r="W135" s="28"/>
      <c r="X135" s="29"/>
      <c r="Y135" s="28"/>
      <c r="Z135" s="28"/>
      <c r="AA135" s="28"/>
      <c r="AB135" s="28"/>
      <c r="AC135" s="28"/>
      <c r="AD135" s="28"/>
      <c r="AE135" s="28"/>
      <c r="AF135" s="28"/>
      <c r="AG135" s="28"/>
      <c r="AH135" s="29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9"/>
      <c r="AX135" s="82"/>
      <c r="AY135" s="6"/>
    </row>
    <row r="136" spans="1:51" ht="25.9" customHeight="1" x14ac:dyDescent="0.25">
      <c r="A136" s="43">
        <f t="shared" si="28"/>
        <v>12</v>
      </c>
      <c r="B136" s="43"/>
      <c r="C136" s="31" t="s">
        <v>87</v>
      </c>
      <c r="D136" s="28"/>
      <c r="E136" s="28"/>
      <c r="F136" s="28"/>
      <c r="G136" s="28"/>
      <c r="H136" s="28"/>
      <c r="I136" s="28"/>
      <c r="J136" s="29"/>
      <c r="K136" s="29"/>
      <c r="L136" s="29"/>
      <c r="M136" s="29"/>
      <c r="N136" s="29"/>
      <c r="O136" s="29"/>
      <c r="P136" s="28"/>
      <c r="Q136" s="28"/>
      <c r="R136" s="28"/>
      <c r="S136" s="28"/>
      <c r="T136" s="28"/>
      <c r="U136" s="28"/>
      <c r="V136" s="28"/>
      <c r="W136" s="28"/>
      <c r="X136" s="29"/>
      <c r="Y136" s="28"/>
      <c r="Z136" s="28"/>
      <c r="AA136" s="28"/>
      <c r="AB136" s="28"/>
      <c r="AC136" s="28"/>
      <c r="AD136" s="28"/>
      <c r="AE136" s="28"/>
      <c r="AF136" s="28"/>
      <c r="AG136" s="28"/>
      <c r="AH136" s="29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9"/>
      <c r="AX136" s="82"/>
      <c r="AY136" s="6"/>
    </row>
    <row r="137" spans="1:51" ht="25.9" customHeight="1" x14ac:dyDescent="0.25">
      <c r="A137" s="43">
        <f t="shared" si="28"/>
        <v>13</v>
      </c>
      <c r="B137" s="43"/>
      <c r="C137" s="31" t="s">
        <v>88</v>
      </c>
      <c r="D137" s="28"/>
      <c r="E137" s="28"/>
      <c r="F137" s="28"/>
      <c r="G137" s="28"/>
      <c r="H137" s="28"/>
      <c r="I137" s="28"/>
      <c r="J137" s="29"/>
      <c r="K137" s="29"/>
      <c r="L137" s="29"/>
      <c r="M137" s="29"/>
      <c r="N137" s="29"/>
      <c r="O137" s="29"/>
      <c r="P137" s="28"/>
      <c r="Q137" s="28"/>
      <c r="R137" s="28"/>
      <c r="S137" s="28"/>
      <c r="T137" s="28"/>
      <c r="U137" s="28"/>
      <c r="V137" s="28"/>
      <c r="W137" s="28"/>
      <c r="X137" s="29"/>
      <c r="Y137" s="28"/>
      <c r="Z137" s="28"/>
      <c r="AA137" s="28"/>
      <c r="AB137" s="28"/>
      <c r="AC137" s="28"/>
      <c r="AD137" s="28"/>
      <c r="AE137" s="28"/>
      <c r="AF137" s="28"/>
      <c r="AG137" s="28"/>
      <c r="AH137" s="29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9"/>
      <c r="AX137" s="82"/>
      <c r="AY137" s="6"/>
    </row>
    <row r="138" spans="1:51" ht="24" x14ac:dyDescent="0.25">
      <c r="A138" s="43">
        <f t="shared" si="28"/>
        <v>14</v>
      </c>
      <c r="B138" s="43"/>
      <c r="C138" s="31" t="s">
        <v>89</v>
      </c>
      <c r="D138" s="28"/>
      <c r="E138" s="28"/>
      <c r="F138" s="28"/>
      <c r="G138" s="28"/>
      <c r="H138" s="28"/>
      <c r="I138" s="28"/>
      <c r="J138" s="29"/>
      <c r="K138" s="29"/>
      <c r="L138" s="29"/>
      <c r="M138" s="29"/>
      <c r="N138" s="29"/>
      <c r="O138" s="29"/>
      <c r="P138" s="28"/>
      <c r="Q138" s="28"/>
      <c r="R138" s="28"/>
      <c r="S138" s="28"/>
      <c r="T138" s="28"/>
      <c r="U138" s="28"/>
      <c r="V138" s="28"/>
      <c r="W138" s="28"/>
      <c r="X138" s="29"/>
      <c r="Y138" s="28"/>
      <c r="Z138" s="28"/>
      <c r="AA138" s="28"/>
      <c r="AB138" s="28"/>
      <c r="AC138" s="28"/>
      <c r="AD138" s="28"/>
      <c r="AE138" s="28"/>
      <c r="AF138" s="28"/>
      <c r="AG138" s="28"/>
      <c r="AH138" s="29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9"/>
      <c r="AX138" s="82"/>
      <c r="AY138" s="6"/>
    </row>
    <row r="139" spans="1:51" ht="30" customHeight="1" x14ac:dyDescent="0.25">
      <c r="A139" s="43">
        <f t="shared" si="28"/>
        <v>15</v>
      </c>
      <c r="B139" s="43"/>
      <c r="C139" s="31" t="s">
        <v>90</v>
      </c>
      <c r="D139" s="28"/>
      <c r="E139" s="28"/>
      <c r="F139" s="28"/>
      <c r="G139" s="28"/>
      <c r="H139" s="28"/>
      <c r="I139" s="28"/>
      <c r="J139" s="29"/>
      <c r="K139" s="29"/>
      <c r="L139" s="29"/>
      <c r="M139" s="29"/>
      <c r="N139" s="29"/>
      <c r="O139" s="29"/>
      <c r="P139" s="28"/>
      <c r="Q139" s="28"/>
      <c r="R139" s="28"/>
      <c r="S139" s="28"/>
      <c r="T139" s="28"/>
      <c r="U139" s="28"/>
      <c r="V139" s="28"/>
      <c r="W139" s="28"/>
      <c r="X139" s="29"/>
      <c r="Y139" s="28"/>
      <c r="Z139" s="28"/>
      <c r="AA139" s="28"/>
      <c r="AB139" s="28"/>
      <c r="AC139" s="28"/>
      <c r="AD139" s="28"/>
      <c r="AE139" s="28"/>
      <c r="AF139" s="28"/>
      <c r="AG139" s="28"/>
      <c r="AH139" s="29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9"/>
      <c r="AX139" s="82"/>
      <c r="AY139" s="6"/>
    </row>
    <row r="140" spans="1:51" ht="27" customHeight="1" x14ac:dyDescent="0.25">
      <c r="A140" s="43">
        <f t="shared" si="28"/>
        <v>16</v>
      </c>
      <c r="B140" s="43"/>
      <c r="C140" s="31" t="s">
        <v>91</v>
      </c>
      <c r="D140" s="28"/>
      <c r="E140" s="28"/>
      <c r="F140" s="28"/>
      <c r="G140" s="28"/>
      <c r="H140" s="28"/>
      <c r="I140" s="28"/>
      <c r="J140" s="29"/>
      <c r="K140" s="29"/>
      <c r="L140" s="29"/>
      <c r="M140" s="29"/>
      <c r="N140" s="29"/>
      <c r="O140" s="29"/>
      <c r="P140" s="28"/>
      <c r="Q140" s="28"/>
      <c r="R140" s="28"/>
      <c r="S140" s="28"/>
      <c r="T140" s="28"/>
      <c r="U140" s="28"/>
      <c r="V140" s="28"/>
      <c r="W140" s="28"/>
      <c r="X140" s="29"/>
      <c r="Y140" s="28"/>
      <c r="Z140" s="28"/>
      <c r="AA140" s="28"/>
      <c r="AB140" s="28"/>
      <c r="AC140" s="28"/>
      <c r="AD140" s="28"/>
      <c r="AE140" s="28"/>
      <c r="AF140" s="28"/>
      <c r="AG140" s="28"/>
      <c r="AH140" s="29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9"/>
      <c r="AX140" s="82"/>
      <c r="AY140" s="6"/>
    </row>
    <row r="141" spans="1:51" ht="26.45" customHeight="1" x14ac:dyDescent="0.25">
      <c r="A141" s="43">
        <f t="shared" si="28"/>
        <v>17</v>
      </c>
      <c r="B141" s="43"/>
      <c r="C141" s="31" t="s">
        <v>124</v>
      </c>
      <c r="D141" s="28"/>
      <c r="E141" s="28"/>
      <c r="F141" s="28"/>
      <c r="G141" s="28"/>
      <c r="H141" s="28"/>
      <c r="I141" s="28"/>
      <c r="J141" s="29"/>
      <c r="K141" s="29"/>
      <c r="L141" s="29"/>
      <c r="M141" s="29"/>
      <c r="N141" s="29"/>
      <c r="O141" s="29"/>
      <c r="P141" s="28"/>
      <c r="Q141" s="28"/>
      <c r="R141" s="28"/>
      <c r="S141" s="28"/>
      <c r="T141" s="28"/>
      <c r="U141" s="28"/>
      <c r="V141" s="28"/>
      <c r="W141" s="28"/>
      <c r="X141" s="29"/>
      <c r="Y141" s="28"/>
      <c r="Z141" s="28"/>
      <c r="AA141" s="28"/>
      <c r="AB141" s="28"/>
      <c r="AC141" s="28"/>
      <c r="AD141" s="28"/>
      <c r="AE141" s="28"/>
      <c r="AF141" s="28"/>
      <c r="AG141" s="28"/>
      <c r="AH141" s="29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9"/>
      <c r="AX141" s="82"/>
      <c r="AY141" s="6"/>
    </row>
    <row r="142" spans="1:51" ht="25.9" customHeight="1" x14ac:dyDescent="0.25">
      <c r="A142" s="43">
        <f t="shared" si="28"/>
        <v>18</v>
      </c>
      <c r="B142" s="43"/>
      <c r="C142" s="64" t="s">
        <v>57</v>
      </c>
      <c r="D142" s="28"/>
      <c r="E142" s="28"/>
      <c r="F142" s="28"/>
      <c r="G142" s="28"/>
      <c r="H142" s="28"/>
      <c r="I142" s="28"/>
      <c r="J142" s="29"/>
      <c r="K142" s="29"/>
      <c r="L142" s="29"/>
      <c r="M142" s="29"/>
      <c r="N142" s="29"/>
      <c r="O142" s="29"/>
      <c r="P142" s="28"/>
      <c r="Q142" s="28"/>
      <c r="R142" s="28"/>
      <c r="S142" s="28"/>
      <c r="T142" s="28"/>
      <c r="U142" s="28"/>
      <c r="V142" s="28"/>
      <c r="W142" s="28"/>
      <c r="X142" s="29"/>
      <c r="Y142" s="28"/>
      <c r="Z142" s="28"/>
      <c r="AA142" s="28"/>
      <c r="AB142" s="28"/>
      <c r="AC142" s="28"/>
      <c r="AD142" s="28"/>
      <c r="AE142" s="28"/>
      <c r="AF142" s="28"/>
      <c r="AG142" s="28"/>
      <c r="AH142" s="29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9"/>
      <c r="AX142" s="82"/>
      <c r="AY142" s="6"/>
    </row>
    <row r="143" spans="1:51" x14ac:dyDescent="0.25">
      <c r="A143" s="43">
        <f t="shared" si="28"/>
        <v>19</v>
      </c>
      <c r="B143" s="43"/>
      <c r="C143" s="65" t="s">
        <v>109</v>
      </c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X143" s="77"/>
      <c r="AY143" s="55"/>
    </row>
    <row r="145" spans="10:42" x14ac:dyDescent="0.25"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</row>
    <row r="146" spans="10:42" x14ac:dyDescent="0.25"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</row>
  </sheetData>
  <mergeCells count="1">
    <mergeCell ref="AQ4:AU4"/>
  </mergeCells>
  <pageMargins left="0.7" right="0.7" top="0.75" bottom="0.75" header="0.3" footer="0.3"/>
  <pageSetup paperSize="9" orientation="portrait" r:id="rId1"/>
  <webPublishItems count="1">
    <webPublishItem id="23392" divId="Lentele tinklalapiui 2017 05 16_23392" sourceType="sheet" destinationFile="\\tfp-pasrv01\profiles\administravimo\angevale\Desktop\Angeles\Interneto svetaine\info svetainei\2017\Sutartines sumos\Lentele tinklalapiui 2017 05 16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2025-05-13T07:06:34Z</dcterms:modified>
</cp:coreProperties>
</file>