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ketvirtis\"/>
    </mc:Choice>
  </mc:AlternateContent>
  <xr:revisionPtr revIDLastSave="0" documentId="13_ncr:1_{47F323A1-343B-4A92-970E-B8598AF44DFA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5 m." sheetId="1" r:id="rId1"/>
  </sheets>
  <definedNames>
    <definedName name="_xlnm._FilterDatabase" localSheetId="0" hidden="1">'2025 m.'!$A$27:$T$132</definedName>
    <definedName name="_Hlk81406292" localSheetId="0">'2025 m.'!#REF!</definedName>
    <definedName name="nac5a3062ba3c479b9f9213bd40d86201" localSheetId="0">'2025 m.'!$O$8</definedName>
    <definedName name="_xlnm.Print_Area" localSheetId="0">'2025 m.'!$A$1:$T$135</definedName>
    <definedName name="_xlnm.Print_Titles" localSheetId="0">'2025 m.'!$23:$27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7" i="1"/>
  <c r="H47" i="1" s="1"/>
  <c r="E48" i="1"/>
  <c r="H48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E60" i="1"/>
  <c r="H60" i="1" s="1"/>
  <c r="E61" i="1"/>
  <c r="H61" i="1" s="1"/>
  <c r="E62" i="1"/>
  <c r="H62" i="1" s="1"/>
  <c r="E63" i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E71" i="1"/>
  <c r="H71" i="1" s="1"/>
  <c r="E72" i="1"/>
  <c r="H72" i="1" s="1"/>
  <c r="E73" i="1"/>
  <c r="H73" i="1" s="1"/>
  <c r="E74" i="1"/>
  <c r="H74" i="1" s="1"/>
  <c r="E75" i="1"/>
  <c r="H75" i="1" s="1"/>
  <c r="E77" i="1"/>
  <c r="E78" i="1"/>
  <c r="H78" i="1" s="1"/>
  <c r="E79" i="1"/>
  <c r="H79" i="1" s="1"/>
  <c r="E80" i="1"/>
  <c r="E81" i="1"/>
  <c r="H81" i="1" s="1"/>
  <c r="E82" i="1"/>
  <c r="H82" i="1" s="1"/>
  <c r="E83" i="1"/>
  <c r="H83" i="1" s="1"/>
  <c r="E84" i="1"/>
  <c r="H84" i="1" s="1"/>
  <c r="E85" i="1"/>
  <c r="E86" i="1"/>
  <c r="H86" i="1" s="1"/>
  <c r="E88" i="1"/>
  <c r="H88" i="1" s="1"/>
  <c r="E89" i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E107" i="1"/>
  <c r="E108" i="1"/>
  <c r="H108" i="1" s="1"/>
  <c r="E109" i="1"/>
  <c r="E110" i="1"/>
  <c r="H110" i="1" s="1"/>
  <c r="E111" i="1"/>
  <c r="H111" i="1" s="1"/>
  <c r="E112" i="1"/>
  <c r="E113" i="1"/>
  <c r="E114" i="1"/>
  <c r="H114" i="1" s="1"/>
  <c r="E115" i="1"/>
  <c r="H115" i="1" s="1"/>
  <c r="E116" i="1"/>
  <c r="H116" i="1" s="1"/>
  <c r="E117" i="1"/>
  <c r="H117" i="1" s="1"/>
  <c r="E118" i="1"/>
  <c r="E119" i="1"/>
  <c r="E120" i="1"/>
  <c r="H120" i="1" s="1"/>
  <c r="E121" i="1"/>
  <c r="E122" i="1"/>
  <c r="H122" i="1" s="1"/>
  <c r="E125" i="1"/>
  <c r="H125" i="1" s="1"/>
  <c r="E126" i="1"/>
  <c r="H126" i="1" s="1"/>
  <c r="E128" i="1"/>
  <c r="E129" i="1"/>
  <c r="H129" i="1" s="1"/>
  <c r="E132" i="1"/>
  <c r="H132" i="1" s="1"/>
  <c r="E29" i="1"/>
  <c r="S28" i="1" l="1"/>
  <c r="Q128" i="1"/>
  <c r="K129" i="1"/>
  <c r="N128" i="1"/>
  <c r="N116" i="1"/>
  <c r="K128" i="1"/>
  <c r="K132" i="1"/>
  <c r="N132" i="1"/>
  <c r="K116" i="1"/>
  <c r="Q129" i="1"/>
  <c r="N129" i="1"/>
  <c r="Q132" i="1"/>
  <c r="N109" i="1" l="1"/>
  <c r="K109" i="1"/>
  <c r="Q30" i="1" l="1"/>
  <c r="Q31" i="1"/>
  <c r="Q32" i="1"/>
  <c r="Q33" i="1"/>
  <c r="Q34" i="1"/>
  <c r="Q35" i="1"/>
  <c r="Q36" i="1"/>
  <c r="Q37" i="1"/>
  <c r="Q38" i="1"/>
  <c r="Q40" i="1"/>
  <c r="Q41" i="1"/>
  <c r="Q42" i="1"/>
  <c r="Q43" i="1"/>
  <c r="Q44" i="1"/>
  <c r="Q45" i="1"/>
  <c r="Q47" i="1"/>
  <c r="Q48" i="1"/>
  <c r="Q53" i="1"/>
  <c r="Q54" i="1"/>
  <c r="Q55" i="1"/>
  <c r="Q56" i="1"/>
  <c r="Q57" i="1"/>
  <c r="Q58" i="1"/>
  <c r="Q60" i="1"/>
  <c r="Q62" i="1"/>
  <c r="Q63" i="1"/>
  <c r="Q67" i="1"/>
  <c r="Q68" i="1"/>
  <c r="Q69" i="1"/>
  <c r="Q70" i="1"/>
  <c r="Q71" i="1"/>
  <c r="Q72" i="1"/>
  <c r="Q73" i="1"/>
  <c r="Q74" i="1"/>
  <c r="Q75" i="1"/>
  <c r="Q77" i="1"/>
  <c r="Q78" i="1"/>
  <c r="Q79" i="1"/>
  <c r="Q81" i="1"/>
  <c r="Q82" i="1"/>
  <c r="Q83" i="1"/>
  <c r="Q84" i="1"/>
  <c r="Q86" i="1"/>
  <c r="Q88" i="1"/>
  <c r="Q90" i="1"/>
  <c r="Q92" i="1"/>
  <c r="Q93" i="1"/>
  <c r="Q94" i="1"/>
  <c r="Q96" i="1"/>
  <c r="Q97" i="1"/>
  <c r="Q98" i="1"/>
  <c r="Q99" i="1"/>
  <c r="Q100" i="1"/>
  <c r="Q101" i="1"/>
  <c r="Q102" i="1"/>
  <c r="Q103" i="1"/>
  <c r="Q104" i="1"/>
  <c r="Q105" i="1"/>
  <c r="Q107" i="1"/>
  <c r="Q108" i="1"/>
  <c r="Q110" i="1"/>
  <c r="Q111" i="1"/>
  <c r="Q112" i="1"/>
  <c r="Q114" i="1"/>
  <c r="Q115" i="1"/>
  <c r="Q117" i="1"/>
  <c r="Q120" i="1"/>
  <c r="Q122" i="1"/>
  <c r="Q125" i="1"/>
  <c r="Q126" i="1"/>
  <c r="K45" i="1" l="1"/>
  <c r="N45" i="1" l="1"/>
  <c r="N91" i="1"/>
  <c r="K91" i="1"/>
  <c r="P28" i="1"/>
  <c r="M28" i="1"/>
  <c r="L28" i="1"/>
  <c r="J28" i="1"/>
  <c r="I28" i="1"/>
  <c r="F28" i="1"/>
  <c r="G28" i="1"/>
  <c r="D28" i="1"/>
  <c r="K34" i="1"/>
  <c r="N36" i="1"/>
  <c r="K80" i="1"/>
  <c r="N82" i="1"/>
  <c r="N98" i="1"/>
  <c r="N100" i="1"/>
  <c r="N107" i="1"/>
  <c r="K115" i="1"/>
  <c r="K104" i="1"/>
  <c r="K125" i="1"/>
  <c r="E28" i="1" l="1"/>
  <c r="N34" i="1"/>
  <c r="N125" i="1"/>
  <c r="N90" i="1"/>
  <c r="N57" i="1"/>
  <c r="K57" i="1"/>
  <c r="K72" i="1"/>
  <c r="N72" i="1"/>
  <c r="K81" i="1"/>
  <c r="N81" i="1"/>
  <c r="T28" i="1"/>
  <c r="K92" i="1"/>
  <c r="K58" i="1"/>
  <c r="N115" i="1"/>
  <c r="N58" i="1"/>
  <c r="K98" i="1"/>
  <c r="K126" i="1"/>
  <c r="K90" i="1"/>
  <c r="K48" i="1"/>
  <c r="N105" i="1"/>
  <c r="N80" i="1"/>
  <c r="N48" i="1"/>
  <c r="K43" i="1"/>
  <c r="N104" i="1"/>
  <c r="N73" i="1"/>
  <c r="K105" i="1"/>
  <c r="K73" i="1"/>
  <c r="K42" i="1"/>
  <c r="N99" i="1"/>
  <c r="N43" i="1"/>
  <c r="K35" i="1"/>
  <c r="N42" i="1"/>
  <c r="K99" i="1"/>
  <c r="N92" i="1"/>
  <c r="N35" i="1"/>
  <c r="N111" i="1"/>
  <c r="K111" i="1"/>
  <c r="N86" i="1"/>
  <c r="K86" i="1"/>
  <c r="N69" i="1"/>
  <c r="K69" i="1"/>
  <c r="N88" i="1"/>
  <c r="K88" i="1"/>
  <c r="K63" i="1"/>
  <c r="N63" i="1"/>
  <c r="N39" i="1"/>
  <c r="K39" i="1"/>
  <c r="K107" i="1"/>
  <c r="K74" i="1"/>
  <c r="N62" i="1"/>
  <c r="K62" i="1"/>
  <c r="N71" i="1"/>
  <c r="K71" i="1"/>
  <c r="N74" i="1"/>
  <c r="K78" i="1"/>
  <c r="N78" i="1"/>
  <c r="K117" i="1"/>
  <c r="K100" i="1"/>
  <c r="K82" i="1"/>
  <c r="K59" i="1"/>
  <c r="K36" i="1"/>
  <c r="K114" i="1"/>
  <c r="N114" i="1"/>
  <c r="K47" i="1"/>
  <c r="N47" i="1"/>
  <c r="K112" i="1"/>
  <c r="K97" i="1"/>
  <c r="N97" i="1"/>
  <c r="N70" i="1"/>
  <c r="K70" i="1"/>
  <c r="N33" i="1"/>
  <c r="K33" i="1"/>
  <c r="K96" i="1"/>
  <c r="N96" i="1"/>
  <c r="N56" i="1"/>
  <c r="K56" i="1"/>
  <c r="K32" i="1"/>
  <c r="N32" i="1"/>
  <c r="N117" i="1"/>
  <c r="N54" i="1"/>
  <c r="K54" i="1"/>
  <c r="N103" i="1"/>
  <c r="K103" i="1"/>
  <c r="N95" i="1"/>
  <c r="K95" i="1"/>
  <c r="K79" i="1"/>
  <c r="N79" i="1"/>
  <c r="N55" i="1"/>
  <c r="K55" i="1"/>
  <c r="N31" i="1"/>
  <c r="K31" i="1"/>
  <c r="N122" i="1"/>
  <c r="K122" i="1"/>
  <c r="N110" i="1"/>
  <c r="K110" i="1"/>
  <c r="N102" i="1"/>
  <c r="K102" i="1"/>
  <c r="N94" i="1"/>
  <c r="K94" i="1"/>
  <c r="N84" i="1"/>
  <c r="K84" i="1"/>
  <c r="N68" i="1"/>
  <c r="K68" i="1"/>
  <c r="N61" i="1"/>
  <c r="K61" i="1"/>
  <c r="N44" i="1"/>
  <c r="K44" i="1"/>
  <c r="N38" i="1"/>
  <c r="K38" i="1"/>
  <c r="N53" i="1"/>
  <c r="K53" i="1"/>
  <c r="N41" i="1"/>
  <c r="K41" i="1"/>
  <c r="N77" i="1"/>
  <c r="K77" i="1"/>
  <c r="N65" i="1"/>
  <c r="K65" i="1"/>
  <c r="N40" i="1"/>
  <c r="K40" i="1"/>
  <c r="N120" i="1"/>
  <c r="K120" i="1"/>
  <c r="N108" i="1"/>
  <c r="K108" i="1"/>
  <c r="N101" i="1"/>
  <c r="K101" i="1"/>
  <c r="N93" i="1"/>
  <c r="K93" i="1"/>
  <c r="N83" i="1"/>
  <c r="K83" i="1"/>
  <c r="N75" i="1"/>
  <c r="K75" i="1"/>
  <c r="N67" i="1"/>
  <c r="K67" i="1"/>
  <c r="N60" i="1"/>
  <c r="K60" i="1"/>
  <c r="N37" i="1"/>
  <c r="K37" i="1"/>
  <c r="N30" i="1"/>
  <c r="K30" i="1"/>
  <c r="N29" i="1"/>
  <c r="H29" i="1"/>
  <c r="K29" i="1"/>
  <c r="Q29" i="1" l="1"/>
  <c r="O28" i="1"/>
  <c r="N28" i="1"/>
  <c r="H28" i="1"/>
  <c r="K28" i="1"/>
  <c r="Q28" i="1" l="1"/>
</calcChain>
</file>

<file path=xl/sharedStrings.xml><?xml version="1.0" encoding="utf-8"?>
<sst xmlns="http://schemas.openxmlformats.org/spreadsheetml/2006/main" count="202" uniqueCount="149">
  <si>
    <t>(Širdies ir kraujagyslių ligų prevencijos ir ankstyvosios diagnostikos programos vykdymo ataskaitos forma)</t>
  </si>
  <si>
    <t>(Teritorinės ligonių kasos pavadinimas)</t>
  </si>
  <si>
    <t>ŠIRDIES IR KRAUJAGYSLIŲ LIGŲ PREVENCIJOS IR ANKSTYVOSIOS DIAGNOSTIKOS PROGRAMOS VYKDYMO ATASKAITA</t>
  </si>
  <si>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</si>
  <si>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</si>
  <si>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</si>
  <si>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</si>
  <si>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</si>
  <si>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</si>
  <si>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Planuojama patikrinti per ataskaitinį laikotarpį**</t>
  </si>
  <si>
    <t>Pirminė širdies ir kraujagyslių ligų (toliau – ŠKL) tikimybės įvertinimo ir prevencijos paslauga</t>
  </si>
  <si>
    <t>Išsami ŠKL tikimybės įvertinimo ir prevencijos paslauga</t>
  </si>
  <si>
    <t>kodas 4257</t>
  </si>
  <si>
    <t>kodas 4258</t>
  </si>
  <si>
    <t>kodas 4259</t>
  </si>
  <si>
    <t>vnt.</t>
  </si>
  <si>
    <t>Eur</t>
  </si>
  <si>
    <t>Iš viso</t>
  </si>
  <si>
    <t xml:space="preserve"> Pirmas apsilankymas – nustatyta didelė ŠKL rizika</t>
  </si>
  <si>
    <t xml:space="preserve"> Pirmas apsilankymas – nustatyta labai didelė ŠKL rizika</t>
  </si>
  <si>
    <t xml:space="preserve">Antras apsilankymas po 6 mėn. – nustatyta didelė / labai didelė ŠKL rizika </t>
  </si>
  <si>
    <t>kodas 4260</t>
  </si>
  <si>
    <t xml:space="preserve"> Valstybinės ligonių kasos prie </t>
  </si>
  <si>
    <t xml:space="preserve"> Sveikatos apsaugos ministerijos direktoriaus </t>
  </si>
  <si>
    <t xml:space="preserve">  Sveikatos apsaugos ministerijos direktoriaus  </t>
  </si>
  <si>
    <t>Įvykdyta proc. (12/5 x 100)</t>
  </si>
  <si>
    <t>Įvykdyta proc. (9/5 x 100)</t>
  </si>
  <si>
    <t>Įvykdyta proc. (6/5 x 100)</t>
  </si>
  <si>
    <t>Įvykdyta proc. (18/12 x 100)</t>
  </si>
  <si>
    <t xml:space="preserve"> Pirmas apsilankymas – nustatyta maža ar vidutinė ŠKL rizika</t>
  </si>
  <si>
    <t>Įvykdyta proc. (15/(9+12) x 100)</t>
  </si>
  <si>
    <t xml:space="preserve"> Forma patvirtinta  </t>
  </si>
  <si>
    <t xml:space="preserve"> 2006 m. kovo 29 d. įsakymu Nr. 1K-43 </t>
  </si>
  <si>
    <t xml:space="preserve"> (Valstybinės ligonių kasos prie  </t>
  </si>
  <si>
    <t>kodas 4255</t>
  </si>
  <si>
    <t>** Prie ASPĮ prirašytų asmenų (40–60 m. imtinai) skaičius. Jeigu skaičiuojama, kiek asmenų planuojama patikrinti per ketvirtį, šį skaičių dar dalijame iš 2.</t>
  </si>
  <si>
    <t xml:space="preserve"> 2024 m. kovo 20 d. įsakymo Nr. 1K-95 redakcija) </t>
  </si>
  <si>
    <t>Vilniaus teritorinė ligonių kasa</t>
  </si>
  <si>
    <t>Vilnius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</si>
  <si>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</si>
  <si>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</si>
  <si>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</si>
  <si>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</si>
  <si>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</si>
  <si>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</si>
  <si>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</si>
  <si>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</si>
  <si>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</si>
  <si>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</si>
  <si>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</si>
  <si>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</si>
  <si>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</si>
  <si>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</si>
  <si>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</si>
  <si>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</si>
  <si>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Abromiškių reabilitacijos ligoninė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</si>
  <si>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</si>
  <si>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</si>
  <si>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</si>
  <si>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</si>
  <si>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Šalčininkų rajono savivaldybės ligoninė</t>
  </si>
  <si>
    <t>VšĮ Alytaus apskrities S. Kudirkos ligoninė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</si>
  <si>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</si>
  <si>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</si>
  <si>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</si>
  <si>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</si>
  <si>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</si>
  <si>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</si>
  <si>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</si>
  <si>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</si>
  <si>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</si>
  <si>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</si>
  <si>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</si>
  <si>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</si>
  <si>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</si>
  <si>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</si>
  <si>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</si>
  <si>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</si>
  <si>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</si>
  <si>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</si>
  <si>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</si>
  <si>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</si>
  <si>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„Kardiolita“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</si>
  <si>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</si>
  <si>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</si>
  <si>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</si>
  <si>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</si>
  <si>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</si>
  <si>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</si>
  <si>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</si>
  <si>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</si>
  <si>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</si>
  <si>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UAB „UMTC“</t>
  </si>
  <si>
    <t>VšĮ Vilniaus rajono Nemenčinės poliklinika</t>
  </si>
  <si>
    <t>UAB „Lazdijų sveikatos centras“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</si>
  <si>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</si>
  <si>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</si>
  <si>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</si>
  <si>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</si>
  <si>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</si>
  <si>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</si>
  <si>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</si>
  <si>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</si>
  <si>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</si>
  <si>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</si>
  <si>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</si>
  <si>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</si>
  <si>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</si>
  <si>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</si>
  <si>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</si>
  <si>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</si>
  <si>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</si>
  <si>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</si>
  <si>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UAB „Bendruomenės gydymo centras“</t>
  </si>
  <si>
    <t>UAB „Unavita“</t>
  </si>
  <si>
    <t>UAB „Jašiūnų šeimos klinika“</t>
  </si>
  <si>
    <t>UAB „Baltic BioScience“</t>
  </si>
  <si>
    <t>UAB „Vaikų ir jaunimo klinika Empatija“</t>
  </si>
  <si>
    <t>UAB „Tavo profilaktika“</t>
  </si>
  <si>
    <t>UAB „Omedica“</t>
  </si>
  <si>
    <t>UAB „Kasu“</t>
  </si>
  <si>
    <t>MB Vitaliskardio</t>
  </si>
  <si>
    <t>UAB „RVL klinika“</t>
  </si>
  <si>
    <t>UAB „Bendrystės klinika“</t>
  </si>
  <si>
    <t>UAB „Vaisingumo klinika“</t>
  </si>
  <si>
    <t>X</t>
  </si>
  <si>
    <t>-</t>
  </si>
  <si>
    <t>J. Pauparienės klinika</t>
  </si>
  <si>
    <t>Lietuvos kariuomenė</t>
  </si>
  <si>
    <t>UAB "Švenčionėlių sveikatos centras"</t>
  </si>
  <si>
    <t>UAB "EuroEra"</t>
  </si>
  <si>
    <t>Integralios medicinos centras, UAB</t>
  </si>
  <si>
    <t>Stanaičių šeimos klinika IĮ</t>
  </si>
  <si>
    <t>Addere UAB</t>
  </si>
  <si>
    <t>VšĮ Varėnos sveikatos centras</t>
  </si>
  <si>
    <t>VšĮ Trakų rajono sveikatos centras</t>
  </si>
  <si>
    <t>Prie ASPĮ prirašytų (40–60 m. imtinai) asmenų skaičius* (2024-07-01)</t>
  </si>
  <si>
    <t>UAB „Vingio klinika“</t>
  </si>
  <si>
    <t>UAB „Telesante“</t>
  </si>
  <si>
    <t>UAB „Klinika RVK“</t>
  </si>
  <si>
    <t>VšĮ "Vilnelės šeimos klinika"</t>
  </si>
  <si>
    <t>Gerovės klinika, UAB</t>
  </si>
  <si>
    <r>
      <t xml:space="preserve">* Prie ASPĮ prirašytų (40–60 m. imtinai) </t>
    </r>
    <r>
      <rPr>
        <u/>
        <sz val="11"/>
        <color theme="1"/>
        <rFont val="Times New Roman"/>
        <family val="1"/>
        <charset val="186"/>
      </rPr>
      <t>asmenų skaičius atrinktas</t>
    </r>
    <r>
      <rPr>
        <sz val="11"/>
        <color theme="1"/>
        <rFont val="Times New Roman"/>
        <family val="1"/>
        <charset val="186"/>
      </rPr>
      <t xml:space="preserve"> vadovaujantis Lietuvos Respublikos sveikatos apsaugos ministro 2005 m. lapkričio 25 d. įsakymo Nr. V-913 „Dėl Širdies ir kraujagyslių ligų prevencijos ir ankstyvosios diagnostikos programos patvirtinimo“ </t>
    </r>
    <r>
      <rPr>
        <sz val="11"/>
        <rFont val="Times New Roman"/>
        <family val="1"/>
        <charset val="186"/>
      </rPr>
      <t>7.1-7.4 punktais.</t>
    </r>
  </si>
  <si>
    <t>2025 m. sausio–kovo mėn.</t>
  </si>
  <si>
    <t>UAB „InnMed“</t>
  </si>
  <si>
    <t>UAB „Pagirių šiltnamiai“ (sutartis negalioja nuo 2025-02-01)</t>
  </si>
  <si>
    <t>UAB „Medisanitas“</t>
  </si>
  <si>
    <t>UAB „Džiaugsmo klinika“</t>
  </si>
  <si>
    <t xml:space="preserve">2025-04-22 Nr. ŠKL-1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</si>
</sst>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u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T136"/>
  <sheetViews>
    <sheetView tabSelected="1" view="pageBreakPreview" zoomScale="90" zoomScaleNormal="90" zoomScaleSheetLayoutView="90" workbookViewId="0">
      <selection activeCell="A136" sqref="A136:T136"/>
    </sheetView>
  </sheetViews>
  <sheetFormatPr defaultRowHeight="15" x14ac:dyDescent="0.25"/>
  <cols>
    <col min="1" max="1" width="6.42578125" style="2" customWidth="1"/>
    <col min="2" max="2" width="8" style="18" customWidth="1"/>
    <col min="3" max="3" width="21.5703125" style="3" customWidth="1"/>
    <col min="4" max="4" width="13.28515625" style="18" customWidth="1"/>
    <col min="5" max="5" width="13.28515625" style="2" customWidth="1"/>
    <col min="6" max="6" width="9.140625" style="2"/>
    <col min="7" max="7" width="11.28515625" style="2" bestFit="1" customWidth="1"/>
    <col min="8" max="8" width="9.7109375" style="2" customWidth="1"/>
    <col min="9" max="9" width="9" style="2" customWidth="1"/>
    <col min="10" max="10" width="13.140625" style="2" bestFit="1" customWidth="1"/>
    <col min="11" max="11" width="9.28515625" style="2" customWidth="1"/>
    <col min="12" max="12" width="9.140625" style="2"/>
    <col min="13" max="13" width="13.140625" style="2" bestFit="1" customWidth="1"/>
    <col min="14" max="14" width="10.85546875" style="2" customWidth="1"/>
    <col min="15" max="15" width="9.140625" style="2" customWidth="1"/>
    <col min="16" max="16" width="13.5703125" style="2" customWidth="1"/>
    <col min="17" max="17" width="10.140625" style="2" customWidth="1"/>
    <col min="18" max="18" width="9.140625" style="2"/>
    <col min="19" max="19" width="13.140625" style="2" bestFit="1" customWidth="1"/>
    <col min="20" max="20" width="11" style="2" customWidth="1"/>
    <col min="21" max="16384" width="9.140625" style="2"/>
  </cols>
  <sheetData>
    <row r="1" spans="1:20" x14ac:dyDescent="0.25">
      <c r="N1" s="50" t="s">
        <v>31</v>
      </c>
      <c r="O1" s="50"/>
      <c r="P1" s="50"/>
      <c r="Q1" s="50"/>
      <c r="R1" s="50"/>
    </row>
    <row r="2" spans="1:20" x14ac:dyDescent="0.25">
      <c r="N2" s="50" t="s">
        <v>22</v>
      </c>
      <c r="O2" s="50"/>
      <c r="P2" s="50"/>
      <c r="Q2" s="50"/>
      <c r="R2" s="50"/>
    </row>
    <row r="3" spans="1:20" x14ac:dyDescent="0.25">
      <c r="N3" s="4" t="s">
        <v>23</v>
      </c>
      <c r="O3" s="4"/>
      <c r="P3" s="4"/>
      <c r="Q3" s="4"/>
      <c r="R3" s="3"/>
    </row>
    <row r="4" spans="1:20" x14ac:dyDescent="0.25">
      <c r="N4" s="50" t="s">
        <v>32</v>
      </c>
      <c r="O4" s="50"/>
      <c r="P4" s="50"/>
      <c r="Q4" s="50"/>
      <c r="R4" s="50"/>
    </row>
    <row r="5" spans="1:20" x14ac:dyDescent="0.25">
      <c r="N5" s="50" t="s">
        <v>33</v>
      </c>
      <c r="O5" s="50"/>
      <c r="P5" s="50"/>
      <c r="Q5" s="50"/>
      <c r="R5" s="50"/>
    </row>
    <row r="6" spans="1:20" x14ac:dyDescent="0.25">
      <c r="N6" s="4" t="s">
        <v>24</v>
      </c>
      <c r="O6" s="4"/>
      <c r="P6" s="3"/>
      <c r="Q6" s="3"/>
      <c r="R6" s="3"/>
    </row>
    <row r="7" spans="1:20" x14ac:dyDescent="0.25">
      <c r="N7" s="4" t="s">
        <v>36</v>
      </c>
      <c r="O7" s="4"/>
      <c r="P7" s="3"/>
      <c r="Q7" s="3"/>
      <c r="R7" s="3"/>
    </row>
    <row r="8" spans="1:20" x14ac:dyDescent="0.25">
      <c r="A8" s="1"/>
      <c r="O8" s="51"/>
      <c r="P8" s="51"/>
      <c r="Q8" s="51"/>
    </row>
    <row r="9" spans="1:20" x14ac:dyDescent="0.2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x14ac:dyDescent="0.25">
      <c r="A10" s="1"/>
    </row>
    <row r="11" spans="1:20" x14ac:dyDescent="0.25">
      <c r="A11" s="49" t="s">
        <v>37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x14ac:dyDescent="0.25">
      <c r="A12" s="49" t="s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20" x14ac:dyDescent="0.25">
      <c r="A13" s="5"/>
    </row>
    <row r="14" spans="1:20" x14ac:dyDescent="0.25">
      <c r="A14" s="48" t="s">
        <v>2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x14ac:dyDescent="0.25">
      <c r="A15" s="1"/>
    </row>
    <row r="16" spans="1:20" x14ac:dyDescent="0.25">
      <c r="A16" s="47" t="s">
        <v>143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0" x14ac:dyDescent="0.25">
      <c r="A17" s="40" t="s">
        <v>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x14ac:dyDescent="0.25">
      <c r="A18" s="47" t="s">
        <v>148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0" x14ac:dyDescent="0.25">
      <c r="A19" s="40" t="s">
        <v>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0" x14ac:dyDescent="0.25">
      <c r="A20" s="47" t="s">
        <v>38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25">
      <c r="A21" s="40" t="s">
        <v>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20" ht="15.75" thickBot="1" x14ac:dyDescent="0.3">
      <c r="A22" s="6"/>
      <c r="C22" s="19"/>
      <c r="E22" s="18"/>
      <c r="F22" s="18"/>
    </row>
    <row r="23" spans="1:20" ht="29.45" customHeight="1" x14ac:dyDescent="0.25">
      <c r="A23" s="41" t="s">
        <v>6</v>
      </c>
      <c r="B23" s="43" t="s">
        <v>7</v>
      </c>
      <c r="C23" s="36" t="s">
        <v>8</v>
      </c>
      <c r="D23" s="36" t="s">
        <v>136</v>
      </c>
      <c r="E23" s="45" t="s">
        <v>9</v>
      </c>
      <c r="F23" s="36" t="s">
        <v>10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 t="s">
        <v>11</v>
      </c>
      <c r="S23" s="36"/>
      <c r="T23" s="37"/>
    </row>
    <row r="24" spans="1:20" ht="55.15" customHeight="1" x14ac:dyDescent="0.25">
      <c r="A24" s="42"/>
      <c r="B24" s="44"/>
      <c r="C24" s="34"/>
      <c r="D24" s="34"/>
      <c r="E24" s="46"/>
      <c r="F24" s="34" t="s">
        <v>29</v>
      </c>
      <c r="G24" s="34"/>
      <c r="H24" s="34" t="s">
        <v>27</v>
      </c>
      <c r="I24" s="34" t="s">
        <v>18</v>
      </c>
      <c r="J24" s="34"/>
      <c r="K24" s="34" t="s">
        <v>26</v>
      </c>
      <c r="L24" s="34" t="s">
        <v>19</v>
      </c>
      <c r="M24" s="34"/>
      <c r="N24" s="34" t="s">
        <v>25</v>
      </c>
      <c r="O24" s="34" t="s">
        <v>20</v>
      </c>
      <c r="P24" s="34"/>
      <c r="Q24" s="34" t="s">
        <v>30</v>
      </c>
      <c r="R24" s="34"/>
      <c r="S24" s="34"/>
      <c r="T24" s="38"/>
    </row>
    <row r="25" spans="1:20" ht="40.15" customHeight="1" x14ac:dyDescent="0.25">
      <c r="A25" s="42"/>
      <c r="B25" s="44"/>
      <c r="C25" s="34"/>
      <c r="D25" s="34"/>
      <c r="E25" s="46"/>
      <c r="F25" s="34" t="s">
        <v>34</v>
      </c>
      <c r="G25" s="34"/>
      <c r="H25" s="34"/>
      <c r="I25" s="34" t="s">
        <v>12</v>
      </c>
      <c r="J25" s="34"/>
      <c r="K25" s="34"/>
      <c r="L25" s="34" t="s">
        <v>13</v>
      </c>
      <c r="M25" s="34"/>
      <c r="N25" s="34"/>
      <c r="O25" s="34" t="s">
        <v>14</v>
      </c>
      <c r="P25" s="34"/>
      <c r="Q25" s="34"/>
      <c r="R25" s="34" t="s">
        <v>21</v>
      </c>
      <c r="S25" s="34"/>
      <c r="T25" s="38" t="s">
        <v>28</v>
      </c>
    </row>
    <row r="26" spans="1:20" x14ac:dyDescent="0.25">
      <c r="A26" s="42"/>
      <c r="B26" s="44"/>
      <c r="C26" s="34"/>
      <c r="D26" s="34"/>
      <c r="E26" s="46"/>
      <c r="F26" s="7" t="s">
        <v>15</v>
      </c>
      <c r="G26" s="7" t="s">
        <v>16</v>
      </c>
      <c r="H26" s="34"/>
      <c r="I26" s="7" t="s">
        <v>15</v>
      </c>
      <c r="J26" s="7" t="s">
        <v>16</v>
      </c>
      <c r="K26" s="34"/>
      <c r="L26" s="7" t="s">
        <v>15</v>
      </c>
      <c r="M26" s="7" t="s">
        <v>16</v>
      </c>
      <c r="N26" s="34"/>
      <c r="O26" s="7" t="s">
        <v>15</v>
      </c>
      <c r="P26" s="7" t="s">
        <v>16</v>
      </c>
      <c r="Q26" s="34"/>
      <c r="R26" s="7" t="s">
        <v>15</v>
      </c>
      <c r="S26" s="7" t="s">
        <v>16</v>
      </c>
      <c r="T26" s="38"/>
    </row>
    <row r="27" spans="1:20" x14ac:dyDescent="0.25">
      <c r="A27" s="22">
        <v>1</v>
      </c>
      <c r="B27" s="7">
        <v>2</v>
      </c>
      <c r="C27" s="7">
        <v>3</v>
      </c>
      <c r="D27" s="7">
        <v>4</v>
      </c>
      <c r="E27" s="7">
        <v>5</v>
      </c>
      <c r="F27" s="7">
        <v>6</v>
      </c>
      <c r="G27" s="7">
        <v>7</v>
      </c>
      <c r="H27" s="7">
        <v>8</v>
      </c>
      <c r="I27" s="7">
        <v>9</v>
      </c>
      <c r="J27" s="7">
        <v>10</v>
      </c>
      <c r="K27" s="7">
        <v>11</v>
      </c>
      <c r="L27" s="7">
        <v>12</v>
      </c>
      <c r="M27" s="7">
        <v>13</v>
      </c>
      <c r="N27" s="7">
        <v>14</v>
      </c>
      <c r="O27" s="7">
        <v>15</v>
      </c>
      <c r="P27" s="7">
        <v>16</v>
      </c>
      <c r="Q27" s="7">
        <v>17</v>
      </c>
      <c r="R27" s="7">
        <v>18</v>
      </c>
      <c r="S27" s="7">
        <v>19</v>
      </c>
      <c r="T27" s="23">
        <v>20</v>
      </c>
    </row>
    <row r="28" spans="1:20" s="10" customFormat="1" ht="14.25" x14ac:dyDescent="0.2">
      <c r="A28" s="24"/>
      <c r="B28" s="11"/>
      <c r="C28" s="16" t="s">
        <v>17</v>
      </c>
      <c r="D28" s="12">
        <f>SUM(D29:D133)</f>
        <v>275070</v>
      </c>
      <c r="E28" s="12">
        <f>SUM(E29:E133)</f>
        <v>137535</v>
      </c>
      <c r="F28" s="12">
        <f>SUM(F29:F133)</f>
        <v>2330</v>
      </c>
      <c r="G28" s="13">
        <f>SUM(G29:G133)</f>
        <v>118503.80000000009</v>
      </c>
      <c r="H28" s="14">
        <f t="shared" ref="H28:H45" si="0">+F28/E28</f>
        <v>1.6941142254698803E-2</v>
      </c>
      <c r="I28" s="12">
        <f>SUM(I29:I133)</f>
        <v>8614</v>
      </c>
      <c r="J28" s="13">
        <f>SUM(J29:J133)</f>
        <v>438108.03999999969</v>
      </c>
      <c r="K28" s="14">
        <f t="shared" ref="K28:K45" si="1">+I28/E28</f>
        <v>6.2631330206856434E-2</v>
      </c>
      <c r="L28" s="12">
        <f>SUM(L29:L133)</f>
        <v>14327</v>
      </c>
      <c r="M28" s="13">
        <f>SUM(M29:M133)</f>
        <v>728671.22000000009</v>
      </c>
      <c r="N28" s="14">
        <f t="shared" ref="N28:N45" si="2">+L28/E28</f>
        <v>0.10416984767513723</v>
      </c>
      <c r="O28" s="12">
        <f>SUM(O29:O133)</f>
        <v>11941</v>
      </c>
      <c r="P28" s="13">
        <f>SUM(P29:P133)</f>
        <v>211713.93000000002</v>
      </c>
      <c r="Q28" s="14">
        <f t="shared" ref="Q28:Q45" si="3">+O28/(I28+L28)</f>
        <v>0.52050913212152916</v>
      </c>
      <c r="R28" s="12">
        <f>SUM(R29:R133)</f>
        <v>9983</v>
      </c>
      <c r="S28" s="13">
        <f>SUM(S29:S133)</f>
        <v>1171704.7100000002</v>
      </c>
      <c r="T28" s="25">
        <f>+R28/L28</f>
        <v>0.69679625881203322</v>
      </c>
    </row>
    <row r="29" spans="1:20" ht="60" x14ac:dyDescent="0.25">
      <c r="A29" s="22">
        <v>1</v>
      </c>
      <c r="B29" s="8">
        <v>77</v>
      </c>
      <c r="C29" s="15" t="s">
        <v>39</v>
      </c>
      <c r="D29" s="17">
        <v>4157</v>
      </c>
      <c r="E29" s="17">
        <f>+D29/2</f>
        <v>2078.5</v>
      </c>
      <c r="F29" s="20">
        <v>12</v>
      </c>
      <c r="G29" s="20">
        <v>610.31999999999994</v>
      </c>
      <c r="H29" s="9">
        <f t="shared" si="0"/>
        <v>5.7733942747173446E-3</v>
      </c>
      <c r="I29" s="20">
        <v>114</v>
      </c>
      <c r="J29" s="20">
        <v>5798.04</v>
      </c>
      <c r="K29" s="9">
        <f t="shared" si="1"/>
        <v>5.4847245609814771E-2</v>
      </c>
      <c r="L29" s="20">
        <v>225</v>
      </c>
      <c r="M29" s="20">
        <v>11443.5</v>
      </c>
      <c r="N29" s="9">
        <f t="shared" si="2"/>
        <v>0.10825114265095021</v>
      </c>
      <c r="O29" s="20">
        <v>366</v>
      </c>
      <c r="P29" s="20">
        <v>6489.1799999999994</v>
      </c>
      <c r="Q29" s="9">
        <f t="shared" si="3"/>
        <v>1.0796460176991149</v>
      </c>
      <c r="R29" s="20"/>
      <c r="S29" s="20"/>
      <c r="T29" s="23"/>
    </row>
    <row r="30" spans="1:20" ht="45" x14ac:dyDescent="0.25">
      <c r="A30" s="22">
        <v>2</v>
      </c>
      <c r="B30" s="8">
        <v>79</v>
      </c>
      <c r="C30" s="15" t="s">
        <v>40</v>
      </c>
      <c r="D30" s="17">
        <v>3868</v>
      </c>
      <c r="E30" s="17">
        <f t="shared" ref="E30:E93" si="4">+D30/2</f>
        <v>1934</v>
      </c>
      <c r="F30" s="20">
        <v>36</v>
      </c>
      <c r="G30" s="20">
        <v>1830.96</v>
      </c>
      <c r="H30" s="9">
        <f t="shared" si="0"/>
        <v>1.8614270941054809E-2</v>
      </c>
      <c r="I30" s="20">
        <v>95</v>
      </c>
      <c r="J30" s="20">
        <v>4831.7</v>
      </c>
      <c r="K30" s="9">
        <f t="shared" si="1"/>
        <v>4.9120992761116859E-2</v>
      </c>
      <c r="L30" s="20">
        <v>169</v>
      </c>
      <c r="M30" s="20">
        <v>8595.3399999999983</v>
      </c>
      <c r="N30" s="9">
        <f t="shared" si="2"/>
        <v>8.7383660806618413E-2</v>
      </c>
      <c r="O30" s="20">
        <v>163</v>
      </c>
      <c r="P30" s="20">
        <v>2889.9900000000002</v>
      </c>
      <c r="Q30" s="9">
        <f t="shared" si="3"/>
        <v>0.61742424242424243</v>
      </c>
      <c r="R30" s="20"/>
      <c r="S30" s="20"/>
      <c r="T30" s="23"/>
    </row>
    <row r="31" spans="1:20" x14ac:dyDescent="0.25">
      <c r="A31" s="22">
        <v>3</v>
      </c>
      <c r="B31" s="8">
        <v>82</v>
      </c>
      <c r="C31" s="15" t="s">
        <v>41</v>
      </c>
      <c r="D31" s="17">
        <v>10989</v>
      </c>
      <c r="E31" s="17">
        <f t="shared" si="4"/>
        <v>5494.5</v>
      </c>
      <c r="F31" s="20">
        <v>65</v>
      </c>
      <c r="G31" s="20">
        <v>3305.9</v>
      </c>
      <c r="H31" s="9">
        <f t="shared" si="0"/>
        <v>1.183001183001183E-2</v>
      </c>
      <c r="I31" s="20">
        <v>509</v>
      </c>
      <c r="J31" s="20">
        <v>25887.739999999998</v>
      </c>
      <c r="K31" s="9">
        <f t="shared" si="1"/>
        <v>9.2638092638092639E-2</v>
      </c>
      <c r="L31" s="20">
        <v>906</v>
      </c>
      <c r="M31" s="20">
        <v>46079.159999999996</v>
      </c>
      <c r="N31" s="9">
        <f t="shared" si="2"/>
        <v>0.16489216489216491</v>
      </c>
      <c r="O31" s="20">
        <v>486</v>
      </c>
      <c r="P31" s="20">
        <v>8616.7800000000007</v>
      </c>
      <c r="Q31" s="9">
        <f t="shared" si="3"/>
        <v>0.34346289752650178</v>
      </c>
      <c r="R31" s="20">
        <v>121</v>
      </c>
      <c r="S31" s="20">
        <v>14201.77</v>
      </c>
      <c r="T31" s="23" t="s">
        <v>125</v>
      </c>
    </row>
    <row r="32" spans="1:20" ht="30" x14ac:dyDescent="0.25">
      <c r="A32" s="22">
        <v>4</v>
      </c>
      <c r="B32" s="8">
        <v>91</v>
      </c>
      <c r="C32" s="15" t="s">
        <v>42</v>
      </c>
      <c r="D32" s="17">
        <v>21422</v>
      </c>
      <c r="E32" s="17">
        <f t="shared" si="4"/>
        <v>10711</v>
      </c>
      <c r="F32" s="20">
        <v>156</v>
      </c>
      <c r="G32" s="20">
        <v>7934.16</v>
      </c>
      <c r="H32" s="9">
        <f t="shared" si="0"/>
        <v>1.4564466436373821E-2</v>
      </c>
      <c r="I32" s="20">
        <v>612</v>
      </c>
      <c r="J32" s="20">
        <v>31126.32</v>
      </c>
      <c r="K32" s="9">
        <f t="shared" si="1"/>
        <v>5.7137522173466529E-2</v>
      </c>
      <c r="L32" s="20">
        <v>1293</v>
      </c>
      <c r="M32" s="20">
        <v>65761.98</v>
      </c>
      <c r="N32" s="9">
        <f t="shared" si="2"/>
        <v>0.1207170198860984</v>
      </c>
      <c r="O32" s="20">
        <v>1968</v>
      </c>
      <c r="P32" s="20">
        <v>34892.639999999999</v>
      </c>
      <c r="Q32" s="9">
        <f t="shared" si="3"/>
        <v>1.0330708661417323</v>
      </c>
      <c r="R32" s="20">
        <v>188</v>
      </c>
      <c r="S32" s="20">
        <v>22065.559999999998</v>
      </c>
      <c r="T32" s="23" t="s">
        <v>125</v>
      </c>
    </row>
    <row r="33" spans="1:20" ht="30" x14ac:dyDescent="0.25">
      <c r="A33" s="22">
        <v>5</v>
      </c>
      <c r="B33" s="8">
        <v>92</v>
      </c>
      <c r="C33" s="15" t="s">
        <v>43</v>
      </c>
      <c r="D33" s="17">
        <v>27162</v>
      </c>
      <c r="E33" s="17">
        <f t="shared" si="4"/>
        <v>13581</v>
      </c>
      <c r="F33" s="20">
        <v>235</v>
      </c>
      <c r="G33" s="20">
        <v>11952.1</v>
      </c>
      <c r="H33" s="9">
        <f t="shared" si="0"/>
        <v>1.7303585892055075E-2</v>
      </c>
      <c r="I33" s="20">
        <v>739</v>
      </c>
      <c r="J33" s="20">
        <v>37585.539999999994</v>
      </c>
      <c r="K33" s="9">
        <f t="shared" si="1"/>
        <v>5.4414255209483835E-2</v>
      </c>
      <c r="L33" s="20">
        <v>1487</v>
      </c>
      <c r="M33" s="20">
        <v>75628.820000000007</v>
      </c>
      <c r="N33" s="9">
        <f t="shared" si="2"/>
        <v>0.10949120094249319</v>
      </c>
      <c r="O33" s="20">
        <v>1102</v>
      </c>
      <c r="P33" s="20">
        <v>19538.46</v>
      </c>
      <c r="Q33" s="9">
        <f t="shared" si="3"/>
        <v>0.4950584007187781</v>
      </c>
      <c r="R33" s="20">
        <v>715</v>
      </c>
      <c r="S33" s="20">
        <v>83919.55</v>
      </c>
      <c r="T33" s="23" t="s">
        <v>125</v>
      </c>
    </row>
    <row r="34" spans="1:20" x14ac:dyDescent="0.25">
      <c r="A34" s="22">
        <v>6</v>
      </c>
      <c r="B34" s="8">
        <v>94</v>
      </c>
      <c r="C34" s="15" t="s">
        <v>44</v>
      </c>
      <c r="D34" s="17">
        <v>32976</v>
      </c>
      <c r="E34" s="17">
        <f t="shared" si="4"/>
        <v>16488</v>
      </c>
      <c r="F34" s="20">
        <v>432</v>
      </c>
      <c r="G34" s="20">
        <v>21971.52</v>
      </c>
      <c r="H34" s="9">
        <f t="shared" si="0"/>
        <v>2.6200873362445413E-2</v>
      </c>
      <c r="I34" s="20">
        <v>1117</v>
      </c>
      <c r="J34" s="20">
        <v>56810.619999999995</v>
      </c>
      <c r="K34" s="9">
        <f t="shared" si="1"/>
        <v>6.7746239689471133E-2</v>
      </c>
      <c r="L34" s="20">
        <v>1591</v>
      </c>
      <c r="M34" s="20">
        <v>80918.259999999995</v>
      </c>
      <c r="N34" s="9">
        <f t="shared" si="2"/>
        <v>9.6494420184376511E-2</v>
      </c>
      <c r="O34" s="20">
        <v>785</v>
      </c>
      <c r="P34" s="20">
        <v>13918.050000000001</v>
      </c>
      <c r="Q34" s="9">
        <f t="shared" si="3"/>
        <v>0.28988183161004433</v>
      </c>
      <c r="R34" s="20">
        <v>46</v>
      </c>
      <c r="S34" s="20">
        <v>5399.02</v>
      </c>
      <c r="T34" s="23" t="s">
        <v>125</v>
      </c>
    </row>
    <row r="35" spans="1:20" x14ac:dyDescent="0.25">
      <c r="A35" s="22">
        <v>7</v>
      </c>
      <c r="B35" s="8">
        <v>96</v>
      </c>
      <c r="C35" s="15" t="s">
        <v>45</v>
      </c>
      <c r="D35" s="17">
        <v>20096</v>
      </c>
      <c r="E35" s="17">
        <f t="shared" si="4"/>
        <v>10048</v>
      </c>
      <c r="F35" s="20">
        <v>122</v>
      </c>
      <c r="G35" s="20">
        <v>6204.92</v>
      </c>
      <c r="H35" s="9">
        <f t="shared" si="0"/>
        <v>1.2141719745222931E-2</v>
      </c>
      <c r="I35" s="20">
        <v>661</v>
      </c>
      <c r="J35" s="20">
        <v>33618.46</v>
      </c>
      <c r="K35" s="9">
        <f t="shared" si="1"/>
        <v>6.5784235668789812E-2</v>
      </c>
      <c r="L35" s="20">
        <v>1295</v>
      </c>
      <c r="M35" s="20">
        <v>65863.7</v>
      </c>
      <c r="N35" s="9">
        <f t="shared" si="2"/>
        <v>0.1288813694267516</v>
      </c>
      <c r="O35" s="20">
        <v>863</v>
      </c>
      <c r="P35" s="20">
        <v>15300.990000000002</v>
      </c>
      <c r="Q35" s="9">
        <f t="shared" si="3"/>
        <v>0.44120654396728015</v>
      </c>
      <c r="R35" s="20">
        <v>1015</v>
      </c>
      <c r="S35" s="20">
        <v>119130.55</v>
      </c>
      <c r="T35" s="23" t="s">
        <v>125</v>
      </c>
    </row>
    <row r="36" spans="1:20" ht="30" x14ac:dyDescent="0.25">
      <c r="A36" s="22">
        <v>8</v>
      </c>
      <c r="B36" s="8">
        <v>97</v>
      </c>
      <c r="C36" s="15" t="s">
        <v>46</v>
      </c>
      <c r="D36" s="17">
        <v>11003</v>
      </c>
      <c r="E36" s="17">
        <f t="shared" si="4"/>
        <v>5501.5</v>
      </c>
      <c r="F36" s="20">
        <v>30</v>
      </c>
      <c r="G36" s="20">
        <v>1525.8</v>
      </c>
      <c r="H36" s="9">
        <f t="shared" si="0"/>
        <v>5.4530582568390442E-3</v>
      </c>
      <c r="I36" s="20">
        <v>338</v>
      </c>
      <c r="J36" s="20">
        <v>17190.68</v>
      </c>
      <c r="K36" s="9">
        <f t="shared" si="1"/>
        <v>6.1437789693719894E-2</v>
      </c>
      <c r="L36" s="20">
        <v>611</v>
      </c>
      <c r="M36" s="20">
        <v>31075.46</v>
      </c>
      <c r="N36" s="9">
        <f t="shared" si="2"/>
        <v>0.11106061983095519</v>
      </c>
      <c r="O36" s="20">
        <v>353</v>
      </c>
      <c r="P36" s="20">
        <v>6258.69</v>
      </c>
      <c r="Q36" s="9">
        <f t="shared" si="3"/>
        <v>0.3719704952581665</v>
      </c>
      <c r="R36" s="20"/>
      <c r="S36" s="20"/>
      <c r="T36" s="23"/>
    </row>
    <row r="37" spans="1:20" ht="45" x14ac:dyDescent="0.25">
      <c r="A37" s="22">
        <v>9</v>
      </c>
      <c r="B37" s="8">
        <v>99</v>
      </c>
      <c r="C37" s="15" t="s">
        <v>47</v>
      </c>
      <c r="D37" s="17">
        <v>3636</v>
      </c>
      <c r="E37" s="17">
        <f t="shared" si="4"/>
        <v>1818</v>
      </c>
      <c r="F37" s="20">
        <v>13</v>
      </c>
      <c r="G37" s="20">
        <v>661.18000000000006</v>
      </c>
      <c r="H37" s="9">
        <f t="shared" si="0"/>
        <v>7.1507150715071511E-3</v>
      </c>
      <c r="I37" s="20">
        <v>120</v>
      </c>
      <c r="J37" s="20">
        <v>6103.2000000000007</v>
      </c>
      <c r="K37" s="9">
        <f t="shared" si="1"/>
        <v>6.6006600660066E-2</v>
      </c>
      <c r="L37" s="20">
        <v>204</v>
      </c>
      <c r="M37" s="20">
        <v>10375.44</v>
      </c>
      <c r="N37" s="9">
        <f t="shared" si="2"/>
        <v>0.11221122112211221</v>
      </c>
      <c r="O37" s="20">
        <v>203</v>
      </c>
      <c r="P37" s="20">
        <v>3599.1899999999996</v>
      </c>
      <c r="Q37" s="9">
        <f t="shared" si="3"/>
        <v>0.62654320987654322</v>
      </c>
      <c r="R37" s="20">
        <v>465</v>
      </c>
      <c r="S37" s="20">
        <v>54577.05</v>
      </c>
      <c r="T37" s="23" t="s">
        <v>125</v>
      </c>
    </row>
    <row r="38" spans="1:20" ht="30" x14ac:dyDescent="0.25">
      <c r="A38" s="22">
        <v>10</v>
      </c>
      <c r="B38" s="8">
        <v>100</v>
      </c>
      <c r="C38" s="15" t="s">
        <v>48</v>
      </c>
      <c r="D38" s="17">
        <v>19122</v>
      </c>
      <c r="E38" s="17">
        <f t="shared" si="4"/>
        <v>9561</v>
      </c>
      <c r="F38" s="20">
        <v>128</v>
      </c>
      <c r="G38" s="20">
        <v>6510.079999999999</v>
      </c>
      <c r="H38" s="9">
        <f t="shared" si="0"/>
        <v>1.3387720949691454E-2</v>
      </c>
      <c r="I38" s="20">
        <v>504</v>
      </c>
      <c r="J38" s="20">
        <v>25633.44000000001</v>
      </c>
      <c r="K38" s="9">
        <f t="shared" si="1"/>
        <v>5.2714151239410104E-2</v>
      </c>
      <c r="L38" s="20">
        <v>1077</v>
      </c>
      <c r="M38" s="20">
        <v>54776.220000000016</v>
      </c>
      <c r="N38" s="9">
        <f t="shared" si="2"/>
        <v>0.11264512080326326</v>
      </c>
      <c r="O38" s="20">
        <v>502</v>
      </c>
      <c r="P38" s="20">
        <v>8900.4599999999991</v>
      </c>
      <c r="Q38" s="9">
        <f t="shared" si="3"/>
        <v>0.31752055660974066</v>
      </c>
      <c r="R38" s="20">
        <v>376</v>
      </c>
      <c r="S38" s="20">
        <v>44131.12</v>
      </c>
      <c r="T38" s="23" t="s">
        <v>125</v>
      </c>
    </row>
    <row r="39" spans="1:20" ht="45" x14ac:dyDescent="0.25">
      <c r="A39" s="22">
        <v>11</v>
      </c>
      <c r="B39" s="8">
        <v>101</v>
      </c>
      <c r="C39" s="15" t="s">
        <v>49</v>
      </c>
      <c r="D39" s="17">
        <v>677</v>
      </c>
      <c r="E39" s="17">
        <f t="shared" si="4"/>
        <v>338.5</v>
      </c>
      <c r="F39" s="20"/>
      <c r="G39" s="20"/>
      <c r="H39" s="9"/>
      <c r="I39" s="20">
        <v>17</v>
      </c>
      <c r="J39" s="20">
        <v>864.62</v>
      </c>
      <c r="K39" s="9">
        <f t="shared" si="1"/>
        <v>5.0221565731166914E-2</v>
      </c>
      <c r="L39" s="20">
        <v>18</v>
      </c>
      <c r="M39" s="20">
        <v>915.48</v>
      </c>
      <c r="N39" s="9">
        <f t="shared" si="2"/>
        <v>5.3175775480059084E-2</v>
      </c>
      <c r="O39" s="20"/>
      <c r="P39" s="20"/>
      <c r="Q39" s="9"/>
      <c r="R39" s="20"/>
      <c r="S39" s="20"/>
      <c r="T39" s="23"/>
    </row>
    <row r="40" spans="1:20" ht="45" x14ac:dyDescent="0.25">
      <c r="A40" s="22">
        <v>12</v>
      </c>
      <c r="B40" s="8">
        <v>102</v>
      </c>
      <c r="C40" s="15" t="s">
        <v>50</v>
      </c>
      <c r="D40" s="17">
        <v>3041</v>
      </c>
      <c r="E40" s="17">
        <f t="shared" si="4"/>
        <v>1520.5</v>
      </c>
      <c r="F40" s="20">
        <v>2</v>
      </c>
      <c r="G40" s="20">
        <v>101.72</v>
      </c>
      <c r="H40" s="9">
        <f t="shared" si="0"/>
        <v>1.3153567905294311E-3</v>
      </c>
      <c r="I40" s="20">
        <v>63</v>
      </c>
      <c r="J40" s="20">
        <v>3204.18</v>
      </c>
      <c r="K40" s="9">
        <f t="shared" si="1"/>
        <v>4.1433738901677078E-2</v>
      </c>
      <c r="L40" s="20">
        <v>99</v>
      </c>
      <c r="M40" s="20">
        <v>5035.1400000000003</v>
      </c>
      <c r="N40" s="9">
        <f t="shared" si="2"/>
        <v>6.5110161131206837E-2</v>
      </c>
      <c r="O40" s="20">
        <v>130</v>
      </c>
      <c r="P40" s="20">
        <v>2304.9</v>
      </c>
      <c r="Q40" s="9">
        <f t="shared" si="3"/>
        <v>0.80246913580246915</v>
      </c>
      <c r="R40" s="20"/>
      <c r="S40" s="20"/>
      <c r="T40" s="23"/>
    </row>
    <row r="41" spans="1:20" ht="30" x14ac:dyDescent="0.25">
      <c r="A41" s="22">
        <v>13</v>
      </c>
      <c r="B41" s="8">
        <v>104</v>
      </c>
      <c r="C41" s="15" t="s">
        <v>51</v>
      </c>
      <c r="D41" s="17">
        <v>1640</v>
      </c>
      <c r="E41" s="17">
        <f t="shared" si="4"/>
        <v>820</v>
      </c>
      <c r="F41" s="20">
        <v>14</v>
      </c>
      <c r="G41" s="20">
        <v>712.04</v>
      </c>
      <c r="H41" s="9">
        <f t="shared" si="0"/>
        <v>1.7073170731707318E-2</v>
      </c>
      <c r="I41" s="20">
        <v>59</v>
      </c>
      <c r="J41" s="20">
        <v>3000.74</v>
      </c>
      <c r="K41" s="9">
        <f t="shared" si="1"/>
        <v>7.1951219512195116E-2</v>
      </c>
      <c r="L41" s="20">
        <v>76</v>
      </c>
      <c r="M41" s="20">
        <v>3865.3599999999997</v>
      </c>
      <c r="N41" s="9">
        <f t="shared" si="2"/>
        <v>9.2682926829268292E-2</v>
      </c>
      <c r="O41" s="20">
        <v>59</v>
      </c>
      <c r="P41" s="20">
        <v>1046.07</v>
      </c>
      <c r="Q41" s="9">
        <f t="shared" si="3"/>
        <v>0.43703703703703706</v>
      </c>
      <c r="R41" s="20"/>
      <c r="S41" s="20"/>
      <c r="T41" s="23"/>
    </row>
    <row r="42" spans="1:20" ht="45" x14ac:dyDescent="0.25">
      <c r="A42" s="22">
        <v>14</v>
      </c>
      <c r="B42" s="8">
        <v>108</v>
      </c>
      <c r="C42" s="15" t="s">
        <v>52</v>
      </c>
      <c r="D42" s="17">
        <v>2270</v>
      </c>
      <c r="E42" s="17">
        <f t="shared" si="4"/>
        <v>1135</v>
      </c>
      <c r="F42" s="20">
        <v>2</v>
      </c>
      <c r="G42" s="20">
        <v>101.72</v>
      </c>
      <c r="H42" s="9">
        <f t="shared" si="0"/>
        <v>1.762114537444934E-3</v>
      </c>
      <c r="I42" s="20">
        <v>44</v>
      </c>
      <c r="J42" s="20">
        <v>2237.84</v>
      </c>
      <c r="K42" s="9">
        <f t="shared" si="1"/>
        <v>3.8766519823788544E-2</v>
      </c>
      <c r="L42" s="20">
        <v>154</v>
      </c>
      <c r="M42" s="20">
        <v>7832.4400000000005</v>
      </c>
      <c r="N42" s="9">
        <f t="shared" si="2"/>
        <v>0.13568281938325991</v>
      </c>
      <c r="O42" s="20">
        <v>175</v>
      </c>
      <c r="P42" s="20">
        <v>3102.75</v>
      </c>
      <c r="Q42" s="9">
        <f t="shared" si="3"/>
        <v>0.88383838383838387</v>
      </c>
      <c r="R42" s="20">
        <v>107</v>
      </c>
      <c r="S42" s="20">
        <v>12558.59</v>
      </c>
      <c r="T42" s="23" t="s">
        <v>125</v>
      </c>
    </row>
    <row r="43" spans="1:20" ht="45" x14ac:dyDescent="0.25">
      <c r="A43" s="22">
        <v>15</v>
      </c>
      <c r="B43" s="8">
        <v>109</v>
      </c>
      <c r="C43" s="15" t="s">
        <v>53</v>
      </c>
      <c r="D43" s="17">
        <v>5716</v>
      </c>
      <c r="E43" s="17">
        <f t="shared" si="4"/>
        <v>2858</v>
      </c>
      <c r="F43" s="20">
        <v>13</v>
      </c>
      <c r="G43" s="20">
        <v>661.18000000000006</v>
      </c>
      <c r="H43" s="9">
        <f t="shared" si="0"/>
        <v>4.5486354093771872E-3</v>
      </c>
      <c r="I43" s="20">
        <v>193</v>
      </c>
      <c r="J43" s="20">
        <v>9815.98</v>
      </c>
      <c r="K43" s="9">
        <f t="shared" si="1"/>
        <v>6.7529741077676703E-2</v>
      </c>
      <c r="L43" s="20">
        <v>375</v>
      </c>
      <c r="M43" s="20">
        <v>19072.5</v>
      </c>
      <c r="N43" s="9">
        <f t="shared" si="2"/>
        <v>0.13121063680895731</v>
      </c>
      <c r="O43" s="20">
        <v>372</v>
      </c>
      <c r="P43" s="20">
        <v>6595.5599999999995</v>
      </c>
      <c r="Q43" s="9">
        <f t="shared" si="3"/>
        <v>0.65492957746478875</v>
      </c>
      <c r="R43" s="20"/>
      <c r="S43" s="20"/>
      <c r="T43" s="23"/>
    </row>
    <row r="44" spans="1:20" ht="30" x14ac:dyDescent="0.25">
      <c r="A44" s="22">
        <v>16</v>
      </c>
      <c r="B44" s="8">
        <v>158</v>
      </c>
      <c r="C44" s="15" t="s">
        <v>54</v>
      </c>
      <c r="D44" s="17">
        <v>2497</v>
      </c>
      <c r="E44" s="17">
        <f t="shared" si="4"/>
        <v>1248.5</v>
      </c>
      <c r="F44" s="20">
        <v>22</v>
      </c>
      <c r="G44" s="20">
        <v>1118.9199999999998</v>
      </c>
      <c r="H44" s="9">
        <f t="shared" si="0"/>
        <v>1.7621145374449341E-2</v>
      </c>
      <c r="I44" s="20">
        <v>79</v>
      </c>
      <c r="J44" s="20">
        <v>4017.9399999999996</v>
      </c>
      <c r="K44" s="9">
        <f t="shared" si="1"/>
        <v>6.3275931117340811E-2</v>
      </c>
      <c r="L44" s="20">
        <v>122</v>
      </c>
      <c r="M44" s="20">
        <v>6204.92</v>
      </c>
      <c r="N44" s="9">
        <f t="shared" si="2"/>
        <v>9.7717260712855428E-2</v>
      </c>
      <c r="O44" s="20">
        <v>138</v>
      </c>
      <c r="P44" s="20">
        <v>2446.7399999999998</v>
      </c>
      <c r="Q44" s="9">
        <f t="shared" si="3"/>
        <v>0.68656716417910446</v>
      </c>
      <c r="R44" s="20"/>
      <c r="S44" s="20"/>
      <c r="T44" s="23"/>
    </row>
    <row r="45" spans="1:20" ht="30" x14ac:dyDescent="0.25">
      <c r="A45" s="22">
        <v>17</v>
      </c>
      <c r="B45" s="8">
        <v>160</v>
      </c>
      <c r="C45" s="15" t="s">
        <v>135</v>
      </c>
      <c r="D45" s="17">
        <v>809</v>
      </c>
      <c r="E45" s="17">
        <f t="shared" si="4"/>
        <v>404.5</v>
      </c>
      <c r="F45" s="20">
        <v>1</v>
      </c>
      <c r="G45" s="20">
        <v>50.86</v>
      </c>
      <c r="H45" s="9">
        <f t="shared" si="0"/>
        <v>2.472187886279357E-3</v>
      </c>
      <c r="I45" s="20">
        <v>10</v>
      </c>
      <c r="J45" s="20">
        <v>508.6</v>
      </c>
      <c r="K45" s="9">
        <f t="shared" si="1"/>
        <v>2.4721878862793572E-2</v>
      </c>
      <c r="L45" s="20">
        <v>18</v>
      </c>
      <c r="M45" s="20">
        <v>915.48</v>
      </c>
      <c r="N45" s="9">
        <f t="shared" si="2"/>
        <v>4.4499381953028432E-2</v>
      </c>
      <c r="O45" s="20">
        <v>24</v>
      </c>
      <c r="P45" s="20">
        <v>425.52000000000004</v>
      </c>
      <c r="Q45" s="9">
        <f t="shared" si="3"/>
        <v>0.8571428571428571</v>
      </c>
      <c r="R45" s="20"/>
      <c r="S45" s="20"/>
      <c r="T45" s="23"/>
    </row>
    <row r="46" spans="1:20" ht="30" x14ac:dyDescent="0.25">
      <c r="A46" s="22">
        <v>18</v>
      </c>
      <c r="B46" s="8">
        <v>300</v>
      </c>
      <c r="C46" s="15" t="s">
        <v>55</v>
      </c>
      <c r="D46" s="17" t="s">
        <v>126</v>
      </c>
      <c r="E46" s="17" t="s">
        <v>126</v>
      </c>
      <c r="F46" s="20"/>
      <c r="G46" s="20"/>
      <c r="H46" s="9"/>
      <c r="I46" s="20"/>
      <c r="J46" s="20"/>
      <c r="K46" s="9"/>
      <c r="L46" s="20"/>
      <c r="M46" s="20"/>
      <c r="N46" s="9"/>
      <c r="O46" s="20"/>
      <c r="P46" s="20"/>
      <c r="Q46" s="9"/>
      <c r="R46" s="20">
        <v>145</v>
      </c>
      <c r="S46" s="20">
        <v>17018.650000000001</v>
      </c>
      <c r="T46" s="23" t="s">
        <v>125</v>
      </c>
    </row>
    <row r="47" spans="1:20" ht="30" x14ac:dyDescent="0.25">
      <c r="A47" s="22">
        <v>19</v>
      </c>
      <c r="B47" s="8">
        <v>364</v>
      </c>
      <c r="C47" s="15" t="s">
        <v>56</v>
      </c>
      <c r="D47" s="17">
        <v>2996</v>
      </c>
      <c r="E47" s="17">
        <f t="shared" si="4"/>
        <v>1498</v>
      </c>
      <c r="F47" s="20">
        <v>26</v>
      </c>
      <c r="G47" s="20">
        <v>1322.3600000000001</v>
      </c>
      <c r="H47" s="9">
        <f>+F47/E47</f>
        <v>1.7356475300400534E-2</v>
      </c>
      <c r="I47" s="20">
        <v>88</v>
      </c>
      <c r="J47" s="20">
        <v>4475.68</v>
      </c>
      <c r="K47" s="9">
        <f>+I47/E47</f>
        <v>5.8744993324432573E-2</v>
      </c>
      <c r="L47" s="20">
        <v>93</v>
      </c>
      <c r="M47" s="20">
        <v>4729.9799999999996</v>
      </c>
      <c r="N47" s="9">
        <f>+L47/E47</f>
        <v>6.2082777036048066E-2</v>
      </c>
      <c r="O47" s="20">
        <v>166</v>
      </c>
      <c r="P47" s="20">
        <v>2943.1800000000003</v>
      </c>
      <c r="Q47" s="9">
        <f>+O47/(I47+L47)</f>
        <v>0.91712707182320441</v>
      </c>
      <c r="R47" s="20">
        <v>285</v>
      </c>
      <c r="S47" s="20">
        <v>33450.449999999997</v>
      </c>
      <c r="T47" s="23" t="s">
        <v>125</v>
      </c>
    </row>
    <row r="48" spans="1:20" ht="60" x14ac:dyDescent="0.25">
      <c r="A48" s="22">
        <v>20</v>
      </c>
      <c r="B48" s="8">
        <v>463</v>
      </c>
      <c r="C48" s="15" t="s">
        <v>57</v>
      </c>
      <c r="D48" s="17">
        <v>5198</v>
      </c>
      <c r="E48" s="17">
        <f t="shared" si="4"/>
        <v>2599</v>
      </c>
      <c r="F48" s="20">
        <v>54</v>
      </c>
      <c r="G48" s="20">
        <v>2746.4399999999996</v>
      </c>
      <c r="H48" s="9">
        <f>+F48/E48</f>
        <v>2.0777222008464793E-2</v>
      </c>
      <c r="I48" s="20">
        <v>152</v>
      </c>
      <c r="J48" s="20">
        <v>7730.72</v>
      </c>
      <c r="K48" s="9">
        <f>+I48/E48</f>
        <v>5.8484032320123128E-2</v>
      </c>
      <c r="L48" s="20">
        <v>244</v>
      </c>
      <c r="M48" s="20">
        <v>12409.84</v>
      </c>
      <c r="N48" s="9">
        <f>+L48/E48</f>
        <v>9.3882262408618702E-2</v>
      </c>
      <c r="O48" s="20">
        <v>90</v>
      </c>
      <c r="P48" s="20">
        <v>1595.6999999999998</v>
      </c>
      <c r="Q48" s="9">
        <f>+O48/(I48+L48)</f>
        <v>0.22727272727272727</v>
      </c>
      <c r="R48" s="20"/>
      <c r="S48" s="20"/>
      <c r="T48" s="23"/>
    </row>
    <row r="49" spans="1:20" ht="30" x14ac:dyDescent="0.25">
      <c r="A49" s="22">
        <v>21</v>
      </c>
      <c r="B49" s="8">
        <v>483</v>
      </c>
      <c r="C49" s="15" t="s">
        <v>58</v>
      </c>
      <c r="D49" s="17" t="s">
        <v>126</v>
      </c>
      <c r="E49" s="17" t="s">
        <v>126</v>
      </c>
      <c r="F49" s="20"/>
      <c r="G49" s="20"/>
      <c r="H49" s="9"/>
      <c r="I49" s="20"/>
      <c r="J49" s="20"/>
      <c r="K49" s="9"/>
      <c r="L49" s="20"/>
      <c r="M49" s="20"/>
      <c r="N49" s="9"/>
      <c r="O49" s="20"/>
      <c r="P49" s="20"/>
      <c r="Q49" s="9"/>
      <c r="R49" s="20">
        <v>21</v>
      </c>
      <c r="S49" s="20">
        <v>2464.77</v>
      </c>
      <c r="T49" s="23" t="s">
        <v>125</v>
      </c>
    </row>
    <row r="50" spans="1:20" x14ac:dyDescent="0.25">
      <c r="A50" s="22">
        <v>22</v>
      </c>
      <c r="B50" s="8">
        <v>489</v>
      </c>
      <c r="C50" s="15" t="s">
        <v>59</v>
      </c>
      <c r="D50" s="17" t="s">
        <v>126</v>
      </c>
      <c r="E50" s="17" t="s">
        <v>126</v>
      </c>
      <c r="F50" s="20"/>
      <c r="G50" s="20"/>
      <c r="H50" s="9"/>
      <c r="I50" s="20"/>
      <c r="J50" s="20"/>
      <c r="K50" s="9"/>
      <c r="L50" s="20"/>
      <c r="M50" s="20"/>
      <c r="N50" s="9"/>
      <c r="O50" s="20"/>
      <c r="P50" s="20"/>
      <c r="Q50" s="9"/>
      <c r="R50" s="20">
        <v>181</v>
      </c>
      <c r="S50" s="20">
        <v>21243.97</v>
      </c>
      <c r="T50" s="23" t="s">
        <v>125</v>
      </c>
    </row>
    <row r="51" spans="1:20" ht="30" x14ac:dyDescent="0.25">
      <c r="A51" s="22">
        <v>23</v>
      </c>
      <c r="B51" s="8">
        <v>490</v>
      </c>
      <c r="C51" s="15" t="s">
        <v>60</v>
      </c>
      <c r="D51" s="17" t="s">
        <v>126</v>
      </c>
      <c r="E51" s="17" t="s">
        <v>126</v>
      </c>
      <c r="F51" s="20"/>
      <c r="G51" s="20"/>
      <c r="H51" s="9"/>
      <c r="I51" s="20"/>
      <c r="J51" s="20"/>
      <c r="K51" s="9"/>
      <c r="L51" s="20"/>
      <c r="M51" s="20"/>
      <c r="N51" s="9"/>
      <c r="O51" s="20"/>
      <c r="P51" s="20"/>
      <c r="Q51" s="9"/>
      <c r="R51" s="20">
        <v>67</v>
      </c>
      <c r="S51" s="20">
        <v>7863.7899999999991</v>
      </c>
      <c r="T51" s="23" t="s">
        <v>125</v>
      </c>
    </row>
    <row r="52" spans="1:20" ht="30" x14ac:dyDescent="0.25">
      <c r="A52" s="22">
        <v>24</v>
      </c>
      <c r="B52" s="8">
        <v>510</v>
      </c>
      <c r="C52" s="15" t="s">
        <v>61</v>
      </c>
      <c r="D52" s="17" t="s">
        <v>126</v>
      </c>
      <c r="E52" s="17" t="s">
        <v>126</v>
      </c>
      <c r="F52" s="20"/>
      <c r="G52" s="20"/>
      <c r="H52" s="9"/>
      <c r="I52" s="20"/>
      <c r="J52" s="20"/>
      <c r="K52" s="9"/>
      <c r="L52" s="20"/>
      <c r="M52" s="20"/>
      <c r="N52" s="9"/>
      <c r="O52" s="20"/>
      <c r="P52" s="20"/>
      <c r="Q52" s="9"/>
      <c r="R52" s="20">
        <v>20</v>
      </c>
      <c r="S52" s="20">
        <v>2347.4</v>
      </c>
      <c r="T52" s="23" t="s">
        <v>125</v>
      </c>
    </row>
    <row r="53" spans="1:20" ht="30" x14ac:dyDescent="0.25">
      <c r="A53" s="22">
        <v>25</v>
      </c>
      <c r="B53" s="8">
        <v>513</v>
      </c>
      <c r="C53" s="15" t="s">
        <v>134</v>
      </c>
      <c r="D53" s="17">
        <v>4302</v>
      </c>
      <c r="E53" s="17">
        <f t="shared" si="4"/>
        <v>2151</v>
      </c>
      <c r="F53" s="20">
        <v>16</v>
      </c>
      <c r="G53" s="20">
        <v>813.76</v>
      </c>
      <c r="H53" s="9">
        <f t="shared" ref="H53:H75" si="5">+F53/E53</f>
        <v>7.4384007438400741E-3</v>
      </c>
      <c r="I53" s="20">
        <v>92</v>
      </c>
      <c r="J53" s="20">
        <v>4679.1200000000008</v>
      </c>
      <c r="K53" s="9">
        <f t="shared" ref="K53:K75" si="6">+I53/E53</f>
        <v>4.2770804277080431E-2</v>
      </c>
      <c r="L53" s="20">
        <v>147</v>
      </c>
      <c r="M53" s="20">
        <v>7476.42</v>
      </c>
      <c r="N53" s="9">
        <f t="shared" ref="N53:N75" si="7">+L53/E53</f>
        <v>6.8340306834030681E-2</v>
      </c>
      <c r="O53" s="20">
        <v>56</v>
      </c>
      <c r="P53" s="20">
        <v>992.88000000000011</v>
      </c>
      <c r="Q53" s="9">
        <f t="shared" ref="Q53:Q63" si="8">+O53/(I53+L53)</f>
        <v>0.23430962343096234</v>
      </c>
      <c r="R53" s="20"/>
      <c r="S53" s="20"/>
      <c r="T53" s="23"/>
    </row>
    <row r="54" spans="1:20" ht="45" x14ac:dyDescent="0.25">
      <c r="A54" s="22">
        <v>26</v>
      </c>
      <c r="B54" s="8">
        <v>573</v>
      </c>
      <c r="C54" s="15" t="s">
        <v>62</v>
      </c>
      <c r="D54" s="17">
        <v>666</v>
      </c>
      <c r="E54" s="17">
        <f t="shared" si="4"/>
        <v>333</v>
      </c>
      <c r="F54" s="20">
        <v>3</v>
      </c>
      <c r="G54" s="20">
        <v>152.57999999999998</v>
      </c>
      <c r="H54" s="9">
        <f t="shared" si="5"/>
        <v>9.0090090090090089E-3</v>
      </c>
      <c r="I54" s="20">
        <v>24</v>
      </c>
      <c r="J54" s="20">
        <v>1220.6400000000001</v>
      </c>
      <c r="K54" s="9">
        <f t="shared" si="6"/>
        <v>7.2072072072072071E-2</v>
      </c>
      <c r="L54" s="20">
        <v>63</v>
      </c>
      <c r="M54" s="20">
        <v>3204.18</v>
      </c>
      <c r="N54" s="9">
        <f t="shared" si="7"/>
        <v>0.1891891891891892</v>
      </c>
      <c r="O54" s="20">
        <v>7</v>
      </c>
      <c r="P54" s="20">
        <v>124.11</v>
      </c>
      <c r="Q54" s="9">
        <f t="shared" si="8"/>
        <v>8.0459770114942528E-2</v>
      </c>
      <c r="R54" s="20"/>
      <c r="S54" s="20"/>
      <c r="T54" s="23"/>
    </row>
    <row r="55" spans="1:20" ht="45" x14ac:dyDescent="0.25">
      <c r="A55" s="22">
        <v>27</v>
      </c>
      <c r="B55" s="8">
        <v>587</v>
      </c>
      <c r="C55" s="15" t="s">
        <v>63</v>
      </c>
      <c r="D55" s="17">
        <v>3167</v>
      </c>
      <c r="E55" s="17">
        <f t="shared" si="4"/>
        <v>1583.5</v>
      </c>
      <c r="F55" s="20">
        <v>3</v>
      </c>
      <c r="G55" s="20">
        <v>152.57999999999998</v>
      </c>
      <c r="H55" s="9">
        <f t="shared" si="5"/>
        <v>1.8945374171139881E-3</v>
      </c>
      <c r="I55" s="20">
        <v>90</v>
      </c>
      <c r="J55" s="20">
        <v>4577.3999999999996</v>
      </c>
      <c r="K55" s="9">
        <f t="shared" si="6"/>
        <v>5.6836122513419643E-2</v>
      </c>
      <c r="L55" s="20">
        <v>163</v>
      </c>
      <c r="M55" s="20">
        <v>8290.18</v>
      </c>
      <c r="N55" s="9">
        <f t="shared" si="7"/>
        <v>0.10293653299652668</v>
      </c>
      <c r="O55" s="20">
        <v>169</v>
      </c>
      <c r="P55" s="20">
        <v>2996.3700000000003</v>
      </c>
      <c r="Q55" s="9">
        <f t="shared" si="8"/>
        <v>0.66798418972332019</v>
      </c>
      <c r="R55" s="20"/>
      <c r="S55" s="20"/>
      <c r="T55" s="23"/>
    </row>
    <row r="56" spans="1:20" ht="30" x14ac:dyDescent="0.25">
      <c r="A56" s="22">
        <v>28</v>
      </c>
      <c r="B56" s="8">
        <v>613</v>
      </c>
      <c r="C56" s="15" t="s">
        <v>64</v>
      </c>
      <c r="D56" s="17">
        <v>4424</v>
      </c>
      <c r="E56" s="17">
        <f t="shared" si="4"/>
        <v>2212</v>
      </c>
      <c r="F56" s="20">
        <v>12</v>
      </c>
      <c r="G56" s="20">
        <v>610.32000000000005</v>
      </c>
      <c r="H56" s="9">
        <f t="shared" si="5"/>
        <v>5.4249547920433997E-3</v>
      </c>
      <c r="I56" s="20">
        <v>135</v>
      </c>
      <c r="J56" s="20">
        <v>6866.0999999999995</v>
      </c>
      <c r="K56" s="9">
        <f t="shared" si="6"/>
        <v>6.1030741410488247E-2</v>
      </c>
      <c r="L56" s="20">
        <v>113</v>
      </c>
      <c r="M56" s="20">
        <v>5747.18</v>
      </c>
      <c r="N56" s="9">
        <f t="shared" si="7"/>
        <v>5.1084990958408683E-2</v>
      </c>
      <c r="O56" s="20">
        <v>19</v>
      </c>
      <c r="P56" s="20">
        <v>336.87</v>
      </c>
      <c r="Q56" s="9">
        <f t="shared" si="8"/>
        <v>7.6612903225806453E-2</v>
      </c>
      <c r="R56" s="20"/>
      <c r="S56" s="20"/>
      <c r="T56" s="23"/>
    </row>
    <row r="57" spans="1:20" x14ac:dyDescent="0.25">
      <c r="A57" s="22">
        <v>29</v>
      </c>
      <c r="B57" s="8">
        <v>617</v>
      </c>
      <c r="C57" s="15" t="s">
        <v>65</v>
      </c>
      <c r="D57" s="17">
        <v>2061</v>
      </c>
      <c r="E57" s="17">
        <f t="shared" si="4"/>
        <v>1030.5</v>
      </c>
      <c r="F57" s="20">
        <v>11</v>
      </c>
      <c r="G57" s="20">
        <v>559.46</v>
      </c>
      <c r="H57" s="9">
        <f t="shared" si="5"/>
        <v>1.0674429888403688E-2</v>
      </c>
      <c r="I57" s="20">
        <v>54</v>
      </c>
      <c r="J57" s="20">
        <v>2746.44</v>
      </c>
      <c r="K57" s="9">
        <f t="shared" si="6"/>
        <v>5.2401746724890827E-2</v>
      </c>
      <c r="L57" s="20">
        <v>99</v>
      </c>
      <c r="M57" s="20">
        <v>5035.1400000000003</v>
      </c>
      <c r="N57" s="9">
        <f t="shared" si="7"/>
        <v>9.606986899563319E-2</v>
      </c>
      <c r="O57" s="20">
        <v>133</v>
      </c>
      <c r="P57" s="20">
        <v>2358.09</v>
      </c>
      <c r="Q57" s="9">
        <f t="shared" si="8"/>
        <v>0.86928104575163401</v>
      </c>
      <c r="R57" s="20"/>
      <c r="S57" s="20"/>
      <c r="T57" s="23"/>
    </row>
    <row r="58" spans="1:20" ht="45" x14ac:dyDescent="0.25">
      <c r="A58" s="22">
        <v>30</v>
      </c>
      <c r="B58" s="8">
        <v>624</v>
      </c>
      <c r="C58" s="15" t="s">
        <v>66</v>
      </c>
      <c r="D58" s="17">
        <v>970</v>
      </c>
      <c r="E58" s="17">
        <f t="shared" si="4"/>
        <v>485</v>
      </c>
      <c r="F58" s="20">
        <v>27</v>
      </c>
      <c r="G58" s="20">
        <v>1373.22</v>
      </c>
      <c r="H58" s="9">
        <f t="shared" si="5"/>
        <v>5.5670103092783509E-2</v>
      </c>
      <c r="I58" s="20">
        <v>63</v>
      </c>
      <c r="J58" s="20">
        <v>3204.18</v>
      </c>
      <c r="K58" s="9">
        <f t="shared" si="6"/>
        <v>0.12989690721649486</v>
      </c>
      <c r="L58" s="20">
        <v>81</v>
      </c>
      <c r="M58" s="20">
        <v>4119.66</v>
      </c>
      <c r="N58" s="9">
        <f t="shared" si="7"/>
        <v>0.1670103092783505</v>
      </c>
      <c r="O58" s="20">
        <v>18</v>
      </c>
      <c r="P58" s="20">
        <v>319.14</v>
      </c>
      <c r="Q58" s="9">
        <f t="shared" si="8"/>
        <v>0.125</v>
      </c>
      <c r="R58" s="20">
        <v>207</v>
      </c>
      <c r="S58" s="20">
        <v>24295.590000000004</v>
      </c>
      <c r="T58" s="23" t="s">
        <v>125</v>
      </c>
    </row>
    <row r="59" spans="1:20" ht="60" x14ac:dyDescent="0.25">
      <c r="A59" s="22">
        <v>31</v>
      </c>
      <c r="B59" s="8">
        <v>4335</v>
      </c>
      <c r="C59" s="21" t="s">
        <v>145</v>
      </c>
      <c r="D59" s="17">
        <v>297</v>
      </c>
      <c r="E59" s="17">
        <f t="shared" si="4"/>
        <v>148.5</v>
      </c>
      <c r="F59" s="20"/>
      <c r="G59" s="20"/>
      <c r="H59" s="9"/>
      <c r="I59" s="20">
        <v>1</v>
      </c>
      <c r="J59" s="20">
        <v>50.86</v>
      </c>
      <c r="K59" s="9">
        <f t="shared" si="6"/>
        <v>6.7340067340067337E-3</v>
      </c>
      <c r="L59" s="20"/>
      <c r="M59" s="20"/>
      <c r="N59" s="9"/>
      <c r="O59" s="20"/>
      <c r="P59" s="20"/>
      <c r="Q59" s="9"/>
      <c r="R59" s="20"/>
      <c r="S59" s="20"/>
      <c r="T59" s="23"/>
    </row>
    <row r="60" spans="1:20" ht="60" x14ac:dyDescent="0.25">
      <c r="A60" s="22">
        <v>32</v>
      </c>
      <c r="B60" s="8">
        <v>4344</v>
      </c>
      <c r="C60" s="15" t="s">
        <v>67</v>
      </c>
      <c r="D60" s="17">
        <v>1124</v>
      </c>
      <c r="E60" s="17">
        <f t="shared" si="4"/>
        <v>562</v>
      </c>
      <c r="F60" s="20">
        <v>3</v>
      </c>
      <c r="G60" s="20">
        <v>152.57999999999998</v>
      </c>
      <c r="H60" s="9">
        <f t="shared" si="5"/>
        <v>5.3380782918149468E-3</v>
      </c>
      <c r="I60" s="20">
        <v>32</v>
      </c>
      <c r="J60" s="20">
        <v>1627.5200000000002</v>
      </c>
      <c r="K60" s="9">
        <f t="shared" si="6"/>
        <v>5.6939501779359428E-2</v>
      </c>
      <c r="L60" s="20">
        <v>43</v>
      </c>
      <c r="M60" s="20">
        <v>2186.98</v>
      </c>
      <c r="N60" s="9">
        <f t="shared" si="7"/>
        <v>7.6512455516014238E-2</v>
      </c>
      <c r="O60" s="20">
        <v>19</v>
      </c>
      <c r="P60" s="20">
        <v>336.87</v>
      </c>
      <c r="Q60" s="9">
        <f t="shared" si="8"/>
        <v>0.25333333333333335</v>
      </c>
      <c r="R60" s="20"/>
      <c r="S60" s="20"/>
      <c r="T60" s="23"/>
    </row>
    <row r="61" spans="1:20" ht="30" x14ac:dyDescent="0.25">
      <c r="A61" s="22">
        <v>33</v>
      </c>
      <c r="B61" s="8">
        <v>4481</v>
      </c>
      <c r="C61" s="15" t="s">
        <v>68</v>
      </c>
      <c r="D61" s="17">
        <v>357</v>
      </c>
      <c r="E61" s="17">
        <f t="shared" si="4"/>
        <v>178.5</v>
      </c>
      <c r="F61" s="20">
        <v>9</v>
      </c>
      <c r="G61" s="20">
        <v>457.74</v>
      </c>
      <c r="H61" s="9">
        <f t="shared" si="5"/>
        <v>5.0420168067226892E-2</v>
      </c>
      <c r="I61" s="20">
        <v>28</v>
      </c>
      <c r="J61" s="20">
        <v>1424.0800000000002</v>
      </c>
      <c r="K61" s="9">
        <f t="shared" si="6"/>
        <v>0.15686274509803921</v>
      </c>
      <c r="L61" s="20">
        <v>17</v>
      </c>
      <c r="M61" s="20">
        <v>864.62</v>
      </c>
      <c r="N61" s="9">
        <f t="shared" si="7"/>
        <v>9.5238095238095233E-2</v>
      </c>
      <c r="O61" s="20"/>
      <c r="P61" s="20"/>
      <c r="Q61" s="9"/>
      <c r="R61" s="20"/>
      <c r="S61" s="20"/>
      <c r="T61" s="23"/>
    </row>
    <row r="62" spans="1:20" ht="30" x14ac:dyDescent="0.25">
      <c r="A62" s="22">
        <v>34</v>
      </c>
      <c r="B62" s="8">
        <v>4499</v>
      </c>
      <c r="C62" s="15" t="s">
        <v>69</v>
      </c>
      <c r="D62" s="17">
        <v>1334</v>
      </c>
      <c r="E62" s="17">
        <f t="shared" si="4"/>
        <v>667</v>
      </c>
      <c r="F62" s="20">
        <v>50</v>
      </c>
      <c r="G62" s="20">
        <v>2543</v>
      </c>
      <c r="H62" s="9">
        <f t="shared" si="5"/>
        <v>7.4962518740629688E-2</v>
      </c>
      <c r="I62" s="20">
        <v>21</v>
      </c>
      <c r="J62" s="20">
        <v>1068.06</v>
      </c>
      <c r="K62" s="9">
        <f t="shared" si="6"/>
        <v>3.1484257871064465E-2</v>
      </c>
      <c r="L62" s="20">
        <v>43</v>
      </c>
      <c r="M62" s="20">
        <v>2186.98</v>
      </c>
      <c r="N62" s="9">
        <f t="shared" si="7"/>
        <v>6.4467766116941536E-2</v>
      </c>
      <c r="O62" s="20">
        <v>35</v>
      </c>
      <c r="P62" s="20">
        <v>620.54999999999995</v>
      </c>
      <c r="Q62" s="9">
        <f t="shared" si="8"/>
        <v>0.546875</v>
      </c>
      <c r="R62" s="20"/>
      <c r="S62" s="20"/>
      <c r="T62" s="23"/>
    </row>
    <row r="63" spans="1:20" x14ac:dyDescent="0.25">
      <c r="A63" s="22">
        <v>35</v>
      </c>
      <c r="B63" s="8">
        <v>4520</v>
      </c>
      <c r="C63" s="15" t="s">
        <v>70</v>
      </c>
      <c r="D63" s="17">
        <v>1549</v>
      </c>
      <c r="E63" s="17">
        <f t="shared" si="4"/>
        <v>774.5</v>
      </c>
      <c r="F63" s="20"/>
      <c r="G63" s="20"/>
      <c r="H63" s="9"/>
      <c r="I63" s="20">
        <v>36</v>
      </c>
      <c r="J63" s="20">
        <v>1830.96</v>
      </c>
      <c r="K63" s="9">
        <f t="shared" si="6"/>
        <v>4.6481601032924466E-2</v>
      </c>
      <c r="L63" s="20">
        <v>72</v>
      </c>
      <c r="M63" s="20">
        <v>3661.92</v>
      </c>
      <c r="N63" s="9">
        <f t="shared" si="7"/>
        <v>9.2963202065848932E-2</v>
      </c>
      <c r="O63" s="20">
        <v>95</v>
      </c>
      <c r="P63" s="20">
        <v>1684.35</v>
      </c>
      <c r="Q63" s="9">
        <f t="shared" si="8"/>
        <v>0.87962962962962965</v>
      </c>
      <c r="R63" s="20"/>
      <c r="S63" s="20"/>
      <c r="T63" s="23"/>
    </row>
    <row r="64" spans="1:20" x14ac:dyDescent="0.25">
      <c r="A64" s="22">
        <v>36</v>
      </c>
      <c r="B64" s="8">
        <v>4533</v>
      </c>
      <c r="C64" s="15" t="s">
        <v>127</v>
      </c>
      <c r="D64" s="17">
        <v>175</v>
      </c>
      <c r="E64" s="17">
        <f t="shared" si="4"/>
        <v>87.5</v>
      </c>
      <c r="F64" s="20">
        <v>3</v>
      </c>
      <c r="G64" s="20">
        <v>152.57999999999998</v>
      </c>
      <c r="H64" s="9">
        <f t="shared" si="5"/>
        <v>3.4285714285714287E-2</v>
      </c>
      <c r="I64" s="20"/>
      <c r="J64" s="20"/>
      <c r="K64" s="9"/>
      <c r="L64" s="20"/>
      <c r="M64" s="20"/>
      <c r="N64" s="9"/>
      <c r="O64" s="20"/>
      <c r="P64" s="20"/>
      <c r="Q64" s="9"/>
      <c r="R64" s="20"/>
      <c r="S64" s="20"/>
      <c r="T64" s="23"/>
    </row>
    <row r="65" spans="1:20" ht="45" x14ac:dyDescent="0.25">
      <c r="A65" s="22">
        <v>37</v>
      </c>
      <c r="B65" s="8">
        <v>4547</v>
      </c>
      <c r="C65" s="15" t="s">
        <v>71</v>
      </c>
      <c r="D65" s="17">
        <v>283</v>
      </c>
      <c r="E65" s="17">
        <f t="shared" si="4"/>
        <v>141.5</v>
      </c>
      <c r="F65" s="20">
        <v>11</v>
      </c>
      <c r="G65" s="20">
        <v>559.46</v>
      </c>
      <c r="H65" s="9">
        <f t="shared" si="5"/>
        <v>7.7738515901060068E-2</v>
      </c>
      <c r="I65" s="20">
        <v>3</v>
      </c>
      <c r="J65" s="20">
        <v>152.57999999999998</v>
      </c>
      <c r="K65" s="9">
        <f t="shared" si="6"/>
        <v>2.1201413427561839E-2</v>
      </c>
      <c r="L65" s="20">
        <v>5</v>
      </c>
      <c r="M65" s="20">
        <v>254.29999999999998</v>
      </c>
      <c r="N65" s="9">
        <f t="shared" si="7"/>
        <v>3.5335689045936397E-2</v>
      </c>
      <c r="O65" s="20"/>
      <c r="P65" s="20"/>
      <c r="Q65" s="9"/>
      <c r="R65" s="20"/>
      <c r="S65" s="20"/>
      <c r="T65" s="23"/>
    </row>
    <row r="66" spans="1:20" ht="30" x14ac:dyDescent="0.25">
      <c r="A66" s="22">
        <v>38</v>
      </c>
      <c r="B66" s="8">
        <v>4582</v>
      </c>
      <c r="C66" s="15" t="s">
        <v>72</v>
      </c>
      <c r="D66" s="17">
        <v>244</v>
      </c>
      <c r="E66" s="17">
        <f t="shared" si="4"/>
        <v>122</v>
      </c>
      <c r="F66" s="20">
        <v>16</v>
      </c>
      <c r="G66" s="20">
        <v>813.76</v>
      </c>
      <c r="H66" s="9">
        <f t="shared" si="5"/>
        <v>0.13114754098360656</v>
      </c>
      <c r="I66" s="20"/>
      <c r="J66" s="20"/>
      <c r="K66" s="9"/>
      <c r="L66" s="20"/>
      <c r="M66" s="20"/>
      <c r="N66" s="9"/>
      <c r="O66" s="20"/>
      <c r="P66" s="20"/>
      <c r="Q66" s="9"/>
      <c r="R66" s="20"/>
      <c r="S66" s="20"/>
      <c r="T66" s="23"/>
    </row>
    <row r="67" spans="1:20" ht="45" x14ac:dyDescent="0.25">
      <c r="A67" s="22">
        <v>39</v>
      </c>
      <c r="B67" s="8">
        <v>4619</v>
      </c>
      <c r="C67" s="15" t="s">
        <v>73</v>
      </c>
      <c r="D67" s="17">
        <v>573</v>
      </c>
      <c r="E67" s="17">
        <f t="shared" si="4"/>
        <v>286.5</v>
      </c>
      <c r="F67" s="20">
        <v>2</v>
      </c>
      <c r="G67" s="20">
        <v>101.72</v>
      </c>
      <c r="H67" s="9">
        <f t="shared" si="5"/>
        <v>6.9808027923211171E-3</v>
      </c>
      <c r="I67" s="20">
        <v>19</v>
      </c>
      <c r="J67" s="20">
        <v>966.34</v>
      </c>
      <c r="K67" s="9">
        <f t="shared" si="6"/>
        <v>6.6317626527050616E-2</v>
      </c>
      <c r="L67" s="20">
        <v>23</v>
      </c>
      <c r="M67" s="20">
        <v>1169.7800000000002</v>
      </c>
      <c r="N67" s="9">
        <f t="shared" si="7"/>
        <v>8.0279232111692841E-2</v>
      </c>
      <c r="O67" s="20">
        <v>30</v>
      </c>
      <c r="P67" s="20">
        <v>531.90000000000009</v>
      </c>
      <c r="Q67" s="9">
        <f t="shared" ref="Q67:Q75" si="9">+O67/(I67+L67)</f>
        <v>0.7142857142857143</v>
      </c>
      <c r="R67" s="20"/>
      <c r="S67" s="20"/>
      <c r="T67" s="23"/>
    </row>
    <row r="68" spans="1:20" ht="30" x14ac:dyDescent="0.25">
      <c r="A68" s="22">
        <v>40</v>
      </c>
      <c r="B68" s="8">
        <v>4637</v>
      </c>
      <c r="C68" s="15" t="s">
        <v>74</v>
      </c>
      <c r="D68" s="17">
        <v>1140</v>
      </c>
      <c r="E68" s="17">
        <f t="shared" si="4"/>
        <v>570</v>
      </c>
      <c r="F68" s="20">
        <v>4</v>
      </c>
      <c r="G68" s="20">
        <v>203.44</v>
      </c>
      <c r="H68" s="9">
        <f t="shared" si="5"/>
        <v>7.0175438596491229E-3</v>
      </c>
      <c r="I68" s="20">
        <v>20</v>
      </c>
      <c r="J68" s="20">
        <v>1017.2</v>
      </c>
      <c r="K68" s="9">
        <f t="shared" si="6"/>
        <v>3.5087719298245612E-2</v>
      </c>
      <c r="L68" s="20">
        <v>33</v>
      </c>
      <c r="M68" s="20">
        <v>1678.38</v>
      </c>
      <c r="N68" s="9">
        <f t="shared" si="7"/>
        <v>5.7894736842105263E-2</v>
      </c>
      <c r="O68" s="20">
        <v>58</v>
      </c>
      <c r="P68" s="20">
        <v>1028.3400000000001</v>
      </c>
      <c r="Q68" s="9">
        <f t="shared" si="9"/>
        <v>1.0943396226415094</v>
      </c>
      <c r="R68" s="20"/>
      <c r="S68" s="20"/>
      <c r="T68" s="23"/>
    </row>
    <row r="69" spans="1:20" x14ac:dyDescent="0.25">
      <c r="A69" s="22">
        <v>41</v>
      </c>
      <c r="B69" s="8">
        <v>4656</v>
      </c>
      <c r="C69" s="15" t="s">
        <v>75</v>
      </c>
      <c r="D69" s="17">
        <v>372</v>
      </c>
      <c r="E69" s="17">
        <f t="shared" si="4"/>
        <v>186</v>
      </c>
      <c r="F69" s="20">
        <v>2</v>
      </c>
      <c r="G69" s="20">
        <v>101.72</v>
      </c>
      <c r="H69" s="9">
        <f t="shared" si="5"/>
        <v>1.0752688172043012E-2</v>
      </c>
      <c r="I69" s="20">
        <v>15</v>
      </c>
      <c r="J69" s="20">
        <v>762.90000000000009</v>
      </c>
      <c r="K69" s="9">
        <f t="shared" si="6"/>
        <v>8.0645161290322578E-2</v>
      </c>
      <c r="L69" s="20">
        <v>10</v>
      </c>
      <c r="M69" s="20">
        <v>508.6</v>
      </c>
      <c r="N69" s="9">
        <f t="shared" si="7"/>
        <v>5.3763440860215055E-2</v>
      </c>
      <c r="O69" s="20">
        <v>11</v>
      </c>
      <c r="P69" s="20">
        <v>195.03</v>
      </c>
      <c r="Q69" s="9">
        <f t="shared" si="9"/>
        <v>0.44</v>
      </c>
      <c r="R69" s="20"/>
      <c r="S69" s="20"/>
      <c r="T69" s="23"/>
    </row>
    <row r="70" spans="1:20" x14ac:dyDescent="0.25">
      <c r="A70" s="22">
        <v>42</v>
      </c>
      <c r="B70" s="8">
        <v>4663</v>
      </c>
      <c r="C70" s="15" t="s">
        <v>76</v>
      </c>
      <c r="D70" s="17">
        <v>559</v>
      </c>
      <c r="E70" s="17">
        <f t="shared" si="4"/>
        <v>279.5</v>
      </c>
      <c r="F70" s="20"/>
      <c r="G70" s="20"/>
      <c r="H70" s="9"/>
      <c r="I70" s="20">
        <v>12</v>
      </c>
      <c r="J70" s="20">
        <v>610.31999999999994</v>
      </c>
      <c r="K70" s="9">
        <f t="shared" si="6"/>
        <v>4.2933810375670838E-2</v>
      </c>
      <c r="L70" s="20">
        <v>18</v>
      </c>
      <c r="M70" s="20">
        <v>915.48</v>
      </c>
      <c r="N70" s="9">
        <f t="shared" si="7"/>
        <v>6.4400715563506267E-2</v>
      </c>
      <c r="O70" s="20">
        <v>12</v>
      </c>
      <c r="P70" s="20">
        <v>212.76</v>
      </c>
      <c r="Q70" s="9">
        <f t="shared" si="9"/>
        <v>0.4</v>
      </c>
      <c r="R70" s="20"/>
      <c r="S70" s="20"/>
      <c r="T70" s="23"/>
    </row>
    <row r="71" spans="1:20" ht="45" x14ac:dyDescent="0.25">
      <c r="A71" s="22">
        <v>43</v>
      </c>
      <c r="B71" s="8">
        <v>4685</v>
      </c>
      <c r="C71" s="15" t="s">
        <v>77</v>
      </c>
      <c r="D71" s="17">
        <v>356</v>
      </c>
      <c r="E71" s="17">
        <f t="shared" si="4"/>
        <v>178</v>
      </c>
      <c r="F71" s="20">
        <v>3</v>
      </c>
      <c r="G71" s="20">
        <v>152.57999999999998</v>
      </c>
      <c r="H71" s="9">
        <f t="shared" si="5"/>
        <v>1.6853932584269662E-2</v>
      </c>
      <c r="I71" s="20">
        <v>10</v>
      </c>
      <c r="J71" s="20">
        <v>508.59999999999997</v>
      </c>
      <c r="K71" s="9">
        <f t="shared" si="6"/>
        <v>5.6179775280898875E-2</v>
      </c>
      <c r="L71" s="20">
        <v>11</v>
      </c>
      <c r="M71" s="20">
        <v>559.46</v>
      </c>
      <c r="N71" s="9">
        <f t="shared" si="7"/>
        <v>6.1797752808988762E-2</v>
      </c>
      <c r="O71" s="20">
        <v>13</v>
      </c>
      <c r="P71" s="20">
        <v>230.49</v>
      </c>
      <c r="Q71" s="9">
        <f t="shared" si="9"/>
        <v>0.61904761904761907</v>
      </c>
      <c r="R71" s="20"/>
      <c r="S71" s="20"/>
      <c r="T71" s="23"/>
    </row>
    <row r="72" spans="1:20" ht="30" x14ac:dyDescent="0.25">
      <c r="A72" s="22">
        <v>44</v>
      </c>
      <c r="B72" s="8">
        <v>4771</v>
      </c>
      <c r="C72" s="15" t="s">
        <v>78</v>
      </c>
      <c r="D72" s="17">
        <v>1521</v>
      </c>
      <c r="E72" s="17">
        <f t="shared" si="4"/>
        <v>760.5</v>
      </c>
      <c r="F72" s="20">
        <v>27</v>
      </c>
      <c r="G72" s="20">
        <v>1373.22</v>
      </c>
      <c r="H72" s="9">
        <f t="shared" si="5"/>
        <v>3.5502958579881658E-2</v>
      </c>
      <c r="I72" s="20">
        <v>31</v>
      </c>
      <c r="J72" s="20">
        <v>1576.66</v>
      </c>
      <c r="K72" s="9">
        <f t="shared" si="6"/>
        <v>4.076265614727153E-2</v>
      </c>
      <c r="L72" s="20">
        <v>73</v>
      </c>
      <c r="M72" s="20">
        <v>3712.78</v>
      </c>
      <c r="N72" s="9">
        <f t="shared" si="7"/>
        <v>9.5989480604865215E-2</v>
      </c>
      <c r="O72" s="20">
        <v>47</v>
      </c>
      <c r="P72" s="20">
        <v>833.31</v>
      </c>
      <c r="Q72" s="9">
        <f t="shared" si="9"/>
        <v>0.45192307692307693</v>
      </c>
      <c r="R72" s="20"/>
      <c r="S72" s="20"/>
      <c r="T72" s="23"/>
    </row>
    <row r="73" spans="1:20" x14ac:dyDescent="0.25">
      <c r="A73" s="22">
        <v>45</v>
      </c>
      <c r="B73" s="8">
        <v>6146</v>
      </c>
      <c r="C73" s="15" t="s">
        <v>79</v>
      </c>
      <c r="D73" s="17">
        <v>740</v>
      </c>
      <c r="E73" s="17">
        <f t="shared" si="4"/>
        <v>370</v>
      </c>
      <c r="F73" s="20">
        <v>1</v>
      </c>
      <c r="G73" s="20">
        <v>50.86</v>
      </c>
      <c r="H73" s="9">
        <f t="shared" si="5"/>
        <v>2.7027027027027029E-3</v>
      </c>
      <c r="I73" s="20">
        <v>12</v>
      </c>
      <c r="J73" s="20">
        <v>610.31999999999994</v>
      </c>
      <c r="K73" s="9">
        <f t="shared" si="6"/>
        <v>3.2432432432432434E-2</v>
      </c>
      <c r="L73" s="20">
        <v>64</v>
      </c>
      <c r="M73" s="20">
        <v>3255.04</v>
      </c>
      <c r="N73" s="9">
        <f t="shared" si="7"/>
        <v>0.17297297297297298</v>
      </c>
      <c r="O73" s="20">
        <v>50</v>
      </c>
      <c r="P73" s="20">
        <v>886.5</v>
      </c>
      <c r="Q73" s="9">
        <f t="shared" si="9"/>
        <v>0.65789473684210531</v>
      </c>
      <c r="R73" s="20"/>
      <c r="S73" s="20"/>
      <c r="T73" s="23"/>
    </row>
    <row r="74" spans="1:20" x14ac:dyDescent="0.25">
      <c r="A74" s="22">
        <v>46</v>
      </c>
      <c r="B74" s="8">
        <v>6167</v>
      </c>
      <c r="C74" s="15" t="s">
        <v>80</v>
      </c>
      <c r="D74" s="17">
        <v>995</v>
      </c>
      <c r="E74" s="17">
        <f t="shared" si="4"/>
        <v>497.5</v>
      </c>
      <c r="F74" s="20">
        <v>25</v>
      </c>
      <c r="G74" s="20">
        <v>1271.5</v>
      </c>
      <c r="H74" s="9">
        <f t="shared" si="5"/>
        <v>5.0251256281407038E-2</v>
      </c>
      <c r="I74" s="20">
        <v>31</v>
      </c>
      <c r="J74" s="20">
        <v>1576.6599999999999</v>
      </c>
      <c r="K74" s="9">
        <f t="shared" si="6"/>
        <v>6.2311557788944726E-2</v>
      </c>
      <c r="L74" s="20">
        <v>35</v>
      </c>
      <c r="M74" s="20">
        <v>1780.1</v>
      </c>
      <c r="N74" s="9">
        <f t="shared" si="7"/>
        <v>7.0351758793969849E-2</v>
      </c>
      <c r="O74" s="20">
        <v>10</v>
      </c>
      <c r="P74" s="20">
        <v>177.3</v>
      </c>
      <c r="Q74" s="9">
        <f t="shared" si="9"/>
        <v>0.15151515151515152</v>
      </c>
      <c r="R74" s="20"/>
      <c r="S74" s="20"/>
      <c r="T74" s="23"/>
    </row>
    <row r="75" spans="1:20" ht="30" x14ac:dyDescent="0.25">
      <c r="A75" s="22">
        <v>47</v>
      </c>
      <c r="B75" s="8">
        <v>6298</v>
      </c>
      <c r="C75" s="15" t="s">
        <v>81</v>
      </c>
      <c r="D75" s="17">
        <v>1231</v>
      </c>
      <c r="E75" s="17">
        <f t="shared" si="4"/>
        <v>615.5</v>
      </c>
      <c r="F75" s="20">
        <v>3</v>
      </c>
      <c r="G75" s="20">
        <v>152.57999999999998</v>
      </c>
      <c r="H75" s="9">
        <f t="shared" si="5"/>
        <v>4.87408610885459E-3</v>
      </c>
      <c r="I75" s="20">
        <v>31</v>
      </c>
      <c r="J75" s="20">
        <v>1576.66</v>
      </c>
      <c r="K75" s="9">
        <f t="shared" si="6"/>
        <v>5.0365556458164096E-2</v>
      </c>
      <c r="L75" s="20">
        <v>30</v>
      </c>
      <c r="M75" s="20">
        <v>1525.8</v>
      </c>
      <c r="N75" s="9">
        <f t="shared" si="7"/>
        <v>4.8740861088545896E-2</v>
      </c>
      <c r="O75" s="20">
        <v>51</v>
      </c>
      <c r="P75" s="20">
        <v>904.23</v>
      </c>
      <c r="Q75" s="9">
        <f t="shared" si="9"/>
        <v>0.83606557377049184</v>
      </c>
      <c r="R75" s="20"/>
      <c r="S75" s="20"/>
      <c r="T75" s="23"/>
    </row>
    <row r="76" spans="1:20" x14ac:dyDescent="0.25">
      <c r="A76" s="22">
        <v>48</v>
      </c>
      <c r="B76" s="8">
        <v>6348</v>
      </c>
      <c r="C76" s="15" t="s">
        <v>82</v>
      </c>
      <c r="D76" s="17" t="s">
        <v>126</v>
      </c>
      <c r="E76" s="17" t="s">
        <v>126</v>
      </c>
      <c r="F76" s="20"/>
      <c r="G76" s="20"/>
      <c r="H76" s="9"/>
      <c r="I76" s="20"/>
      <c r="J76" s="20"/>
      <c r="K76" s="9"/>
      <c r="L76" s="20"/>
      <c r="M76" s="20"/>
      <c r="N76" s="9"/>
      <c r="O76" s="20"/>
      <c r="P76" s="20"/>
      <c r="Q76" s="9"/>
      <c r="R76" s="20">
        <v>906</v>
      </c>
      <c r="S76" s="20">
        <v>106337.22</v>
      </c>
      <c r="T76" s="23" t="s">
        <v>125</v>
      </c>
    </row>
    <row r="77" spans="1:20" x14ac:dyDescent="0.25">
      <c r="A77" s="22">
        <v>49</v>
      </c>
      <c r="B77" s="8">
        <v>6566</v>
      </c>
      <c r="C77" s="15" t="s">
        <v>83</v>
      </c>
      <c r="D77" s="17">
        <v>397</v>
      </c>
      <c r="E77" s="17">
        <f t="shared" si="4"/>
        <v>198.5</v>
      </c>
      <c r="F77" s="20"/>
      <c r="G77" s="20"/>
      <c r="H77" s="9"/>
      <c r="I77" s="20">
        <v>14</v>
      </c>
      <c r="J77" s="20">
        <v>712.04</v>
      </c>
      <c r="K77" s="9">
        <f t="shared" ref="K77:K86" si="10">+I77/E77</f>
        <v>7.0528967254408062E-2</v>
      </c>
      <c r="L77" s="20">
        <v>32</v>
      </c>
      <c r="M77" s="20">
        <v>1627.52</v>
      </c>
      <c r="N77" s="9">
        <f t="shared" ref="N77:N86" si="11">+L77/E77</f>
        <v>0.16120906801007556</v>
      </c>
      <c r="O77" s="20">
        <v>21</v>
      </c>
      <c r="P77" s="20">
        <v>372.33</v>
      </c>
      <c r="Q77" s="9">
        <f t="shared" ref="Q77:Q84" si="12">+O77/(I77+L77)</f>
        <v>0.45652173913043476</v>
      </c>
      <c r="R77" s="20"/>
      <c r="S77" s="20"/>
      <c r="T77" s="23"/>
    </row>
    <row r="78" spans="1:20" ht="30" x14ac:dyDescent="0.25">
      <c r="A78" s="22">
        <v>50</v>
      </c>
      <c r="B78" s="8">
        <v>6688</v>
      </c>
      <c r="C78" s="15" t="s">
        <v>84</v>
      </c>
      <c r="D78" s="17">
        <v>1381</v>
      </c>
      <c r="E78" s="17">
        <f t="shared" si="4"/>
        <v>690.5</v>
      </c>
      <c r="F78" s="20">
        <v>54</v>
      </c>
      <c r="G78" s="20">
        <v>2746.44</v>
      </c>
      <c r="H78" s="9">
        <f t="shared" ref="H78:H86" si="13">+F78/E78</f>
        <v>7.8204199855177403E-2</v>
      </c>
      <c r="I78" s="20">
        <v>116</v>
      </c>
      <c r="J78" s="20">
        <v>5899.76</v>
      </c>
      <c r="K78" s="9">
        <f t="shared" si="10"/>
        <v>0.16799420709630702</v>
      </c>
      <c r="L78" s="20">
        <v>39</v>
      </c>
      <c r="M78" s="20">
        <v>1983.54</v>
      </c>
      <c r="N78" s="9">
        <f t="shared" si="11"/>
        <v>5.6480811006517015E-2</v>
      </c>
      <c r="O78" s="20">
        <v>50</v>
      </c>
      <c r="P78" s="20">
        <v>886.5</v>
      </c>
      <c r="Q78" s="9">
        <f t="shared" si="12"/>
        <v>0.32258064516129031</v>
      </c>
      <c r="R78" s="20">
        <v>71</v>
      </c>
      <c r="S78" s="20">
        <v>8333.2699999999986</v>
      </c>
      <c r="T78" s="23" t="s">
        <v>125</v>
      </c>
    </row>
    <row r="79" spans="1:20" ht="30" x14ac:dyDescent="0.25">
      <c r="A79" s="22">
        <v>51</v>
      </c>
      <c r="B79" s="8">
        <v>6707</v>
      </c>
      <c r="C79" s="15" t="s">
        <v>85</v>
      </c>
      <c r="D79" s="17">
        <v>1941</v>
      </c>
      <c r="E79" s="17">
        <f t="shared" si="4"/>
        <v>970.5</v>
      </c>
      <c r="F79" s="20">
        <v>18</v>
      </c>
      <c r="G79" s="20">
        <v>915.48</v>
      </c>
      <c r="H79" s="9">
        <f t="shared" si="13"/>
        <v>1.8547140649149921E-2</v>
      </c>
      <c r="I79" s="20">
        <v>43</v>
      </c>
      <c r="J79" s="20">
        <v>2186.98</v>
      </c>
      <c r="K79" s="9">
        <f t="shared" si="10"/>
        <v>4.4307058217413701E-2</v>
      </c>
      <c r="L79" s="20">
        <v>72</v>
      </c>
      <c r="M79" s="20">
        <v>3661.92</v>
      </c>
      <c r="N79" s="9">
        <f t="shared" si="11"/>
        <v>7.4188562596599686E-2</v>
      </c>
      <c r="O79" s="20">
        <v>101</v>
      </c>
      <c r="P79" s="20">
        <v>1790.73</v>
      </c>
      <c r="Q79" s="9">
        <f t="shared" si="12"/>
        <v>0.87826086956521743</v>
      </c>
      <c r="R79" s="20">
        <v>90</v>
      </c>
      <c r="S79" s="20">
        <v>10563.3</v>
      </c>
      <c r="T79" s="23" t="s">
        <v>125</v>
      </c>
    </row>
    <row r="80" spans="1:20" ht="30" x14ac:dyDescent="0.25">
      <c r="A80" s="22">
        <v>52</v>
      </c>
      <c r="B80" s="8">
        <v>6719</v>
      </c>
      <c r="C80" s="15" t="s">
        <v>86</v>
      </c>
      <c r="D80" s="17">
        <v>247</v>
      </c>
      <c r="E80" s="17">
        <f t="shared" si="4"/>
        <v>123.5</v>
      </c>
      <c r="F80" s="20"/>
      <c r="G80" s="20"/>
      <c r="H80" s="9"/>
      <c r="I80" s="20">
        <v>11</v>
      </c>
      <c r="J80" s="20">
        <v>559.46</v>
      </c>
      <c r="K80" s="9">
        <f t="shared" si="10"/>
        <v>8.9068825910931168E-2</v>
      </c>
      <c r="L80" s="20">
        <v>16</v>
      </c>
      <c r="M80" s="20">
        <v>813.76</v>
      </c>
      <c r="N80" s="9">
        <f t="shared" si="11"/>
        <v>0.12955465587044535</v>
      </c>
      <c r="O80" s="20"/>
      <c r="P80" s="20"/>
      <c r="Q80" s="9"/>
      <c r="R80" s="20"/>
      <c r="S80" s="20"/>
      <c r="T80" s="23"/>
    </row>
    <row r="81" spans="1:20" ht="30" x14ac:dyDescent="0.25">
      <c r="A81" s="22">
        <v>53</v>
      </c>
      <c r="B81" s="8">
        <v>7160</v>
      </c>
      <c r="C81" s="15" t="s">
        <v>87</v>
      </c>
      <c r="D81" s="17">
        <v>719</v>
      </c>
      <c r="E81" s="17">
        <f t="shared" si="4"/>
        <v>359.5</v>
      </c>
      <c r="F81" s="20">
        <v>17</v>
      </c>
      <c r="G81" s="20">
        <v>864.62</v>
      </c>
      <c r="H81" s="9">
        <f t="shared" si="13"/>
        <v>4.7287899860917942E-2</v>
      </c>
      <c r="I81" s="20">
        <v>18</v>
      </c>
      <c r="J81" s="20">
        <v>915.4799999999999</v>
      </c>
      <c r="K81" s="9">
        <f t="shared" si="10"/>
        <v>5.0069541029207229E-2</v>
      </c>
      <c r="L81" s="20">
        <v>32</v>
      </c>
      <c r="M81" s="20">
        <v>1627.52</v>
      </c>
      <c r="N81" s="9">
        <f t="shared" si="11"/>
        <v>8.9012517385257298E-2</v>
      </c>
      <c r="O81" s="20">
        <v>23</v>
      </c>
      <c r="P81" s="20">
        <v>407.79</v>
      </c>
      <c r="Q81" s="9">
        <f t="shared" si="12"/>
        <v>0.46</v>
      </c>
      <c r="R81" s="20"/>
      <c r="S81" s="20"/>
      <c r="T81" s="23"/>
    </row>
    <row r="82" spans="1:20" x14ac:dyDescent="0.25">
      <c r="A82" s="22">
        <v>54</v>
      </c>
      <c r="B82" s="8">
        <v>7554</v>
      </c>
      <c r="C82" s="15" t="s">
        <v>88</v>
      </c>
      <c r="D82" s="17">
        <v>676</v>
      </c>
      <c r="E82" s="17">
        <f t="shared" si="4"/>
        <v>338</v>
      </c>
      <c r="F82" s="20">
        <v>4</v>
      </c>
      <c r="G82" s="20">
        <v>203.44</v>
      </c>
      <c r="H82" s="9">
        <f t="shared" si="13"/>
        <v>1.1834319526627219E-2</v>
      </c>
      <c r="I82" s="20">
        <v>17</v>
      </c>
      <c r="J82" s="20">
        <v>864.62</v>
      </c>
      <c r="K82" s="9">
        <f t="shared" si="10"/>
        <v>5.0295857988165681E-2</v>
      </c>
      <c r="L82" s="20">
        <v>8</v>
      </c>
      <c r="M82" s="20">
        <v>406.88</v>
      </c>
      <c r="N82" s="9">
        <f t="shared" si="11"/>
        <v>2.3668639053254437E-2</v>
      </c>
      <c r="O82" s="20">
        <v>24</v>
      </c>
      <c r="P82" s="20">
        <v>425.52</v>
      </c>
      <c r="Q82" s="9">
        <f t="shared" si="12"/>
        <v>0.96</v>
      </c>
      <c r="R82" s="20"/>
      <c r="S82" s="20"/>
      <c r="T82" s="23"/>
    </row>
    <row r="83" spans="1:20" ht="30" x14ac:dyDescent="0.25">
      <c r="A83" s="22">
        <v>55</v>
      </c>
      <c r="B83" s="8">
        <v>7672</v>
      </c>
      <c r="C83" s="15" t="s">
        <v>89</v>
      </c>
      <c r="D83" s="17">
        <v>1212</v>
      </c>
      <c r="E83" s="17">
        <f t="shared" si="4"/>
        <v>606</v>
      </c>
      <c r="F83" s="20">
        <v>3</v>
      </c>
      <c r="G83" s="20">
        <v>152.57999999999998</v>
      </c>
      <c r="H83" s="9">
        <f t="shared" si="13"/>
        <v>4.9504950495049506E-3</v>
      </c>
      <c r="I83" s="20">
        <v>21</v>
      </c>
      <c r="J83" s="20">
        <v>1068.06</v>
      </c>
      <c r="K83" s="9">
        <f t="shared" si="10"/>
        <v>3.4653465346534656E-2</v>
      </c>
      <c r="L83" s="20">
        <v>78</v>
      </c>
      <c r="M83" s="20">
        <v>3967.08</v>
      </c>
      <c r="N83" s="9">
        <f t="shared" si="11"/>
        <v>0.12871287128712872</v>
      </c>
      <c r="O83" s="20">
        <v>48</v>
      </c>
      <c r="P83" s="20">
        <v>851.04</v>
      </c>
      <c r="Q83" s="9">
        <f t="shared" si="12"/>
        <v>0.48484848484848486</v>
      </c>
      <c r="R83" s="20"/>
      <c r="S83" s="20"/>
      <c r="T83" s="23"/>
    </row>
    <row r="84" spans="1:20" ht="30" x14ac:dyDescent="0.25">
      <c r="A84" s="22">
        <v>56</v>
      </c>
      <c r="B84" s="8">
        <v>8694</v>
      </c>
      <c r="C84" s="15" t="s">
        <v>90</v>
      </c>
      <c r="D84" s="17">
        <v>985</v>
      </c>
      <c r="E84" s="17">
        <f t="shared" si="4"/>
        <v>492.5</v>
      </c>
      <c r="F84" s="20">
        <v>14</v>
      </c>
      <c r="G84" s="20">
        <v>712.04</v>
      </c>
      <c r="H84" s="9">
        <f t="shared" si="13"/>
        <v>2.8426395939086295E-2</v>
      </c>
      <c r="I84" s="20">
        <v>22</v>
      </c>
      <c r="J84" s="20">
        <v>1118.92</v>
      </c>
      <c r="K84" s="9">
        <f t="shared" si="10"/>
        <v>4.4670050761421318E-2</v>
      </c>
      <c r="L84" s="20">
        <v>83</v>
      </c>
      <c r="M84" s="20">
        <v>4221.38</v>
      </c>
      <c r="N84" s="9">
        <f t="shared" si="11"/>
        <v>0.16852791878172588</v>
      </c>
      <c r="O84" s="20">
        <v>47</v>
      </c>
      <c r="P84" s="20">
        <v>833.31</v>
      </c>
      <c r="Q84" s="9">
        <f t="shared" si="12"/>
        <v>0.44761904761904764</v>
      </c>
      <c r="R84" s="20"/>
      <c r="S84" s="20"/>
      <c r="T84" s="23"/>
    </row>
    <row r="85" spans="1:20" x14ac:dyDescent="0.25">
      <c r="A85" s="22">
        <v>57</v>
      </c>
      <c r="B85" s="8">
        <v>10406</v>
      </c>
      <c r="C85" s="15" t="s">
        <v>128</v>
      </c>
      <c r="D85" s="17">
        <v>2</v>
      </c>
      <c r="E85" s="17">
        <f t="shared" si="4"/>
        <v>1</v>
      </c>
      <c r="F85" s="20"/>
      <c r="G85" s="20"/>
      <c r="H85" s="9"/>
      <c r="I85" s="20"/>
      <c r="J85" s="20"/>
      <c r="K85" s="9"/>
      <c r="L85" s="20"/>
      <c r="M85" s="20"/>
      <c r="N85" s="9"/>
      <c r="O85" s="20"/>
      <c r="P85" s="20"/>
      <c r="Q85" s="9"/>
      <c r="R85" s="20"/>
      <c r="S85" s="20"/>
      <c r="T85" s="23"/>
    </row>
    <row r="86" spans="1:20" ht="30" x14ac:dyDescent="0.25">
      <c r="A86" s="22">
        <v>58</v>
      </c>
      <c r="B86" s="8">
        <v>12595</v>
      </c>
      <c r="C86" s="15" t="s">
        <v>91</v>
      </c>
      <c r="D86" s="17">
        <v>2282</v>
      </c>
      <c r="E86" s="17">
        <f t="shared" si="4"/>
        <v>1141</v>
      </c>
      <c r="F86" s="20">
        <v>18</v>
      </c>
      <c r="G86" s="20">
        <v>915.48000000000013</v>
      </c>
      <c r="H86" s="9">
        <f t="shared" si="13"/>
        <v>1.5775635407537247E-2</v>
      </c>
      <c r="I86" s="20">
        <v>63</v>
      </c>
      <c r="J86" s="20">
        <v>3204.1800000000003</v>
      </c>
      <c r="K86" s="9">
        <f t="shared" si="10"/>
        <v>5.5214723926380369E-2</v>
      </c>
      <c r="L86" s="20">
        <v>82</v>
      </c>
      <c r="M86" s="20">
        <v>4170.5199999999995</v>
      </c>
      <c r="N86" s="9">
        <f t="shared" si="11"/>
        <v>7.1866783523225244E-2</v>
      </c>
      <c r="O86" s="20">
        <v>84</v>
      </c>
      <c r="P86" s="20">
        <v>1489.3200000000002</v>
      </c>
      <c r="Q86" s="9">
        <f>+O86/(I86+L86)</f>
        <v>0.57931034482758625</v>
      </c>
      <c r="R86" s="20"/>
      <c r="S86" s="20"/>
      <c r="T86" s="23"/>
    </row>
    <row r="87" spans="1:20" x14ac:dyDescent="0.25">
      <c r="A87" s="22">
        <v>59</v>
      </c>
      <c r="B87" s="8">
        <v>12866</v>
      </c>
      <c r="C87" s="15" t="s">
        <v>92</v>
      </c>
      <c r="D87" s="17" t="s">
        <v>126</v>
      </c>
      <c r="E87" s="17" t="s">
        <v>126</v>
      </c>
      <c r="F87" s="20"/>
      <c r="G87" s="20"/>
      <c r="H87" s="9"/>
      <c r="I87" s="20"/>
      <c r="J87" s="20"/>
      <c r="K87" s="9"/>
      <c r="L87" s="20"/>
      <c r="M87" s="20"/>
      <c r="N87" s="9"/>
      <c r="O87" s="20"/>
      <c r="P87" s="20"/>
      <c r="Q87" s="9"/>
      <c r="R87" s="20">
        <v>126</v>
      </c>
      <c r="S87" s="20">
        <v>14788.619999999999</v>
      </c>
      <c r="T87" s="23" t="s">
        <v>125</v>
      </c>
    </row>
    <row r="88" spans="1:20" ht="30" x14ac:dyDescent="0.25">
      <c r="A88" s="22">
        <v>60</v>
      </c>
      <c r="B88" s="8">
        <v>13143</v>
      </c>
      <c r="C88" s="15" t="s">
        <v>93</v>
      </c>
      <c r="D88" s="17">
        <v>2691</v>
      </c>
      <c r="E88" s="17">
        <f t="shared" si="4"/>
        <v>1345.5</v>
      </c>
      <c r="F88" s="20">
        <v>31</v>
      </c>
      <c r="G88" s="20">
        <v>1576.6599999999999</v>
      </c>
      <c r="H88" s="9">
        <f t="shared" ref="H88:H116" si="14">+F88/E88</f>
        <v>2.3039762170196952E-2</v>
      </c>
      <c r="I88" s="20">
        <v>91</v>
      </c>
      <c r="J88" s="20">
        <v>4628.26</v>
      </c>
      <c r="K88" s="9">
        <f t="shared" ref="K88:K116" si="15">+I88/E88</f>
        <v>6.7632850241545889E-2</v>
      </c>
      <c r="L88" s="20">
        <v>145</v>
      </c>
      <c r="M88" s="20">
        <v>7374.7</v>
      </c>
      <c r="N88" s="9">
        <f t="shared" ref="N88:N116" si="16">+L88/E88</f>
        <v>0.10776662950575994</v>
      </c>
      <c r="O88" s="20">
        <v>37</v>
      </c>
      <c r="P88" s="20">
        <v>656.01</v>
      </c>
      <c r="Q88" s="9">
        <f>+O88/(I88+L88)</f>
        <v>0.15677966101694915</v>
      </c>
      <c r="R88" s="20"/>
      <c r="S88" s="20"/>
      <c r="T88" s="23"/>
    </row>
    <row r="89" spans="1:20" ht="30" x14ac:dyDescent="0.25">
      <c r="A89" s="22">
        <v>61</v>
      </c>
      <c r="B89" s="8">
        <v>13236</v>
      </c>
      <c r="C89" s="15" t="s">
        <v>129</v>
      </c>
      <c r="D89" s="17">
        <v>433</v>
      </c>
      <c r="E89" s="17">
        <f t="shared" si="4"/>
        <v>216.5</v>
      </c>
      <c r="F89" s="20"/>
      <c r="G89" s="20"/>
      <c r="H89" s="9"/>
      <c r="I89" s="20"/>
      <c r="J89" s="20"/>
      <c r="K89" s="9"/>
      <c r="L89" s="20"/>
      <c r="M89" s="20"/>
      <c r="N89" s="9"/>
      <c r="O89" s="20"/>
      <c r="P89" s="20"/>
      <c r="Q89" s="9"/>
      <c r="R89" s="20"/>
      <c r="S89" s="20"/>
      <c r="T89" s="23"/>
    </row>
    <row r="90" spans="1:20" ht="30" x14ac:dyDescent="0.25">
      <c r="A90" s="22">
        <v>62</v>
      </c>
      <c r="B90" s="8">
        <v>13475</v>
      </c>
      <c r="C90" s="15" t="s">
        <v>94</v>
      </c>
      <c r="D90" s="17">
        <v>2374</v>
      </c>
      <c r="E90" s="17">
        <f t="shared" si="4"/>
        <v>1187</v>
      </c>
      <c r="F90" s="20">
        <v>57</v>
      </c>
      <c r="G90" s="20">
        <v>2899.02</v>
      </c>
      <c r="H90" s="9">
        <f t="shared" si="14"/>
        <v>4.8020219039595621E-2</v>
      </c>
      <c r="I90" s="20">
        <v>41</v>
      </c>
      <c r="J90" s="20">
        <v>2085.2600000000002</v>
      </c>
      <c r="K90" s="9">
        <f t="shared" si="15"/>
        <v>3.4540859309182811E-2</v>
      </c>
      <c r="L90" s="20">
        <v>33</v>
      </c>
      <c r="M90" s="20">
        <v>1678.38</v>
      </c>
      <c r="N90" s="9">
        <f t="shared" si="16"/>
        <v>2.780117944397641E-2</v>
      </c>
      <c r="O90" s="20">
        <v>76</v>
      </c>
      <c r="P90" s="20">
        <v>1347.48</v>
      </c>
      <c r="Q90" s="9">
        <f>+O90/(I90+L90)</f>
        <v>1.027027027027027</v>
      </c>
      <c r="R90" s="20"/>
      <c r="S90" s="20"/>
      <c r="T90" s="23"/>
    </row>
    <row r="91" spans="1:20" x14ac:dyDescent="0.25">
      <c r="A91" s="22">
        <v>63</v>
      </c>
      <c r="B91" s="8">
        <v>13819</v>
      </c>
      <c r="C91" s="15" t="s">
        <v>130</v>
      </c>
      <c r="D91" s="17">
        <v>424</v>
      </c>
      <c r="E91" s="17">
        <f t="shared" si="4"/>
        <v>212</v>
      </c>
      <c r="F91" s="20">
        <v>5</v>
      </c>
      <c r="G91" s="20">
        <v>254.3</v>
      </c>
      <c r="H91" s="9">
        <f t="shared" si="14"/>
        <v>2.358490566037736E-2</v>
      </c>
      <c r="I91" s="20">
        <v>6</v>
      </c>
      <c r="J91" s="20">
        <v>305.16000000000003</v>
      </c>
      <c r="K91" s="9">
        <f t="shared" si="15"/>
        <v>2.8301886792452831E-2</v>
      </c>
      <c r="L91" s="20">
        <v>6</v>
      </c>
      <c r="M91" s="20">
        <v>305.16000000000003</v>
      </c>
      <c r="N91" s="9">
        <f t="shared" si="16"/>
        <v>2.8301886792452831E-2</v>
      </c>
      <c r="O91" s="20"/>
      <c r="P91" s="20"/>
      <c r="Q91" s="9"/>
      <c r="R91" s="20"/>
      <c r="S91" s="20"/>
      <c r="T91" s="23"/>
    </row>
    <row r="92" spans="1:20" ht="30" x14ac:dyDescent="0.25">
      <c r="A92" s="22">
        <v>64</v>
      </c>
      <c r="B92" s="8">
        <v>14118</v>
      </c>
      <c r="C92" s="15" t="s">
        <v>95</v>
      </c>
      <c r="D92" s="17">
        <v>982</v>
      </c>
      <c r="E92" s="17">
        <f t="shared" si="4"/>
        <v>491</v>
      </c>
      <c r="F92" s="20">
        <v>8</v>
      </c>
      <c r="G92" s="20">
        <v>406.88</v>
      </c>
      <c r="H92" s="9">
        <f t="shared" si="14"/>
        <v>1.6293279022403257E-2</v>
      </c>
      <c r="I92" s="20">
        <v>22</v>
      </c>
      <c r="J92" s="20">
        <v>1118.92</v>
      </c>
      <c r="K92" s="9">
        <f t="shared" si="15"/>
        <v>4.4806517311608958E-2</v>
      </c>
      <c r="L92" s="20">
        <v>54</v>
      </c>
      <c r="M92" s="20">
        <v>2746.44</v>
      </c>
      <c r="N92" s="9">
        <f t="shared" si="16"/>
        <v>0.10997963340122199</v>
      </c>
      <c r="O92" s="20">
        <v>34</v>
      </c>
      <c r="P92" s="20">
        <v>602.81999999999994</v>
      </c>
      <c r="Q92" s="9">
        <f t="shared" ref="Q92:Q105" si="17">+O92/(I92+L92)</f>
        <v>0.44736842105263158</v>
      </c>
      <c r="R92" s="20"/>
      <c r="S92" s="20"/>
      <c r="T92" s="23"/>
    </row>
    <row r="93" spans="1:20" ht="30" x14ac:dyDescent="0.25">
      <c r="A93" s="22">
        <v>65</v>
      </c>
      <c r="B93" s="8">
        <v>23450</v>
      </c>
      <c r="C93" s="15" t="s">
        <v>96</v>
      </c>
      <c r="D93" s="17">
        <v>1296</v>
      </c>
      <c r="E93" s="17">
        <f t="shared" si="4"/>
        <v>648</v>
      </c>
      <c r="F93" s="20">
        <v>27</v>
      </c>
      <c r="G93" s="20">
        <v>1373.22</v>
      </c>
      <c r="H93" s="9">
        <f t="shared" si="14"/>
        <v>4.1666666666666664E-2</v>
      </c>
      <c r="I93" s="20">
        <v>50</v>
      </c>
      <c r="J93" s="20">
        <v>2543</v>
      </c>
      <c r="K93" s="9">
        <f t="shared" si="15"/>
        <v>7.716049382716049E-2</v>
      </c>
      <c r="L93" s="20">
        <v>86</v>
      </c>
      <c r="M93" s="20">
        <v>4373.96</v>
      </c>
      <c r="N93" s="9">
        <f t="shared" si="16"/>
        <v>0.13271604938271606</v>
      </c>
      <c r="O93" s="20">
        <v>128</v>
      </c>
      <c r="P93" s="20">
        <v>2269.44</v>
      </c>
      <c r="Q93" s="9">
        <f t="shared" si="17"/>
        <v>0.94117647058823528</v>
      </c>
      <c r="R93" s="20"/>
      <c r="S93" s="20"/>
      <c r="T93" s="23"/>
    </row>
    <row r="94" spans="1:20" x14ac:dyDescent="0.25">
      <c r="A94" s="22">
        <v>66</v>
      </c>
      <c r="B94" s="8">
        <v>25630</v>
      </c>
      <c r="C94" s="15" t="s">
        <v>97</v>
      </c>
      <c r="D94" s="17">
        <v>592</v>
      </c>
      <c r="E94" s="17">
        <f t="shared" ref="E94:E132" si="18">+D94/2</f>
        <v>296</v>
      </c>
      <c r="F94" s="20">
        <v>8</v>
      </c>
      <c r="G94" s="20">
        <v>406.88</v>
      </c>
      <c r="H94" s="9">
        <f t="shared" si="14"/>
        <v>2.7027027027027029E-2</v>
      </c>
      <c r="I94" s="20">
        <v>26</v>
      </c>
      <c r="J94" s="20">
        <v>1322.36</v>
      </c>
      <c r="K94" s="9">
        <f t="shared" si="15"/>
        <v>8.7837837837837843E-2</v>
      </c>
      <c r="L94" s="20">
        <v>20</v>
      </c>
      <c r="M94" s="20">
        <v>1017.2</v>
      </c>
      <c r="N94" s="9">
        <f t="shared" si="16"/>
        <v>6.7567567567567571E-2</v>
      </c>
      <c r="O94" s="20">
        <v>19</v>
      </c>
      <c r="P94" s="20">
        <v>336.87</v>
      </c>
      <c r="Q94" s="9">
        <f t="shared" si="17"/>
        <v>0.41304347826086957</v>
      </c>
      <c r="R94" s="20"/>
      <c r="S94" s="20"/>
      <c r="T94" s="23"/>
    </row>
    <row r="95" spans="1:20" ht="30" x14ac:dyDescent="0.25">
      <c r="A95" s="22">
        <v>67</v>
      </c>
      <c r="B95" s="8">
        <v>26590</v>
      </c>
      <c r="C95" s="15" t="s">
        <v>98</v>
      </c>
      <c r="D95" s="17">
        <v>641</v>
      </c>
      <c r="E95" s="17">
        <f t="shared" si="18"/>
        <v>320.5</v>
      </c>
      <c r="F95" s="20">
        <v>3</v>
      </c>
      <c r="G95" s="20">
        <v>152.57999999999998</v>
      </c>
      <c r="H95" s="9">
        <f t="shared" si="14"/>
        <v>9.3603744149765994E-3</v>
      </c>
      <c r="I95" s="20">
        <v>6</v>
      </c>
      <c r="J95" s="20">
        <v>305.16000000000003</v>
      </c>
      <c r="K95" s="9">
        <f t="shared" si="15"/>
        <v>1.8720748829953199E-2</v>
      </c>
      <c r="L95" s="20">
        <v>9</v>
      </c>
      <c r="M95" s="20">
        <v>457.74</v>
      </c>
      <c r="N95" s="9">
        <f t="shared" si="16"/>
        <v>2.8081123244929798E-2</v>
      </c>
      <c r="O95" s="20"/>
      <c r="P95" s="20"/>
      <c r="Q95" s="9"/>
      <c r="R95" s="20"/>
      <c r="S95" s="20"/>
      <c r="T95" s="23"/>
    </row>
    <row r="96" spans="1:20" ht="30" x14ac:dyDescent="0.25">
      <c r="A96" s="22">
        <v>68</v>
      </c>
      <c r="B96" s="8">
        <v>27692</v>
      </c>
      <c r="C96" s="15" t="s">
        <v>99</v>
      </c>
      <c r="D96" s="17">
        <v>2092</v>
      </c>
      <c r="E96" s="17">
        <f t="shared" si="18"/>
        <v>1046</v>
      </c>
      <c r="F96" s="20">
        <v>30</v>
      </c>
      <c r="G96" s="20">
        <v>1525.8</v>
      </c>
      <c r="H96" s="9">
        <f t="shared" si="14"/>
        <v>2.8680688336520075E-2</v>
      </c>
      <c r="I96" s="20">
        <v>38</v>
      </c>
      <c r="J96" s="20">
        <v>1932.6800000000003</v>
      </c>
      <c r="K96" s="9">
        <f t="shared" si="15"/>
        <v>3.6328871892925434E-2</v>
      </c>
      <c r="L96" s="20">
        <v>87</v>
      </c>
      <c r="M96" s="20">
        <v>4424.82</v>
      </c>
      <c r="N96" s="9">
        <f t="shared" si="16"/>
        <v>8.3173996175908219E-2</v>
      </c>
      <c r="O96" s="20">
        <v>65</v>
      </c>
      <c r="P96" s="20">
        <v>1152.4499999999998</v>
      </c>
      <c r="Q96" s="9">
        <f t="shared" si="17"/>
        <v>0.52</v>
      </c>
      <c r="R96" s="20"/>
      <c r="S96" s="20"/>
      <c r="T96" s="23"/>
    </row>
    <row r="97" spans="1:20" ht="30" x14ac:dyDescent="0.25">
      <c r="A97" s="22">
        <v>69</v>
      </c>
      <c r="B97" s="8">
        <v>28013</v>
      </c>
      <c r="C97" s="15" t="s">
        <v>100</v>
      </c>
      <c r="D97" s="17">
        <v>896</v>
      </c>
      <c r="E97" s="17">
        <f t="shared" si="18"/>
        <v>448</v>
      </c>
      <c r="F97" s="20"/>
      <c r="G97" s="20"/>
      <c r="H97" s="9"/>
      <c r="I97" s="20">
        <v>5</v>
      </c>
      <c r="J97" s="20">
        <v>254.3</v>
      </c>
      <c r="K97" s="9">
        <f t="shared" si="15"/>
        <v>1.1160714285714286E-2</v>
      </c>
      <c r="L97" s="20">
        <v>26</v>
      </c>
      <c r="M97" s="20">
        <v>1322.36</v>
      </c>
      <c r="N97" s="9">
        <f t="shared" si="16"/>
        <v>5.8035714285714288E-2</v>
      </c>
      <c r="O97" s="20">
        <v>5</v>
      </c>
      <c r="P97" s="20">
        <v>88.65</v>
      </c>
      <c r="Q97" s="9">
        <f t="shared" si="17"/>
        <v>0.16129032258064516</v>
      </c>
      <c r="R97" s="20">
        <v>1029</v>
      </c>
      <c r="S97" s="20">
        <v>120773.73000000001</v>
      </c>
      <c r="T97" s="23" t="s">
        <v>125</v>
      </c>
    </row>
    <row r="98" spans="1:20" ht="30" x14ac:dyDescent="0.25">
      <c r="A98" s="22">
        <v>70</v>
      </c>
      <c r="B98" s="8">
        <v>29031</v>
      </c>
      <c r="C98" s="15" t="s">
        <v>101</v>
      </c>
      <c r="D98" s="17">
        <v>413</v>
      </c>
      <c r="E98" s="17">
        <f t="shared" si="18"/>
        <v>206.5</v>
      </c>
      <c r="F98" s="20">
        <v>1</v>
      </c>
      <c r="G98" s="20">
        <v>50.86</v>
      </c>
      <c r="H98" s="9">
        <f t="shared" si="14"/>
        <v>4.8426150121065378E-3</v>
      </c>
      <c r="I98" s="20">
        <v>3</v>
      </c>
      <c r="J98" s="20">
        <v>152.57999999999998</v>
      </c>
      <c r="K98" s="9">
        <f t="shared" si="15"/>
        <v>1.4527845036319613E-2</v>
      </c>
      <c r="L98" s="20">
        <v>56</v>
      </c>
      <c r="M98" s="20">
        <v>2848.16</v>
      </c>
      <c r="N98" s="9">
        <f t="shared" si="16"/>
        <v>0.2711864406779661</v>
      </c>
      <c r="O98" s="20">
        <v>75</v>
      </c>
      <c r="P98" s="20">
        <v>1329.75</v>
      </c>
      <c r="Q98" s="9">
        <f t="shared" si="17"/>
        <v>1.271186440677966</v>
      </c>
      <c r="R98" s="20">
        <v>235</v>
      </c>
      <c r="S98" s="20">
        <v>27581.95</v>
      </c>
      <c r="T98" s="23" t="s">
        <v>125</v>
      </c>
    </row>
    <row r="99" spans="1:20" x14ac:dyDescent="0.25">
      <c r="A99" s="22">
        <v>71</v>
      </c>
      <c r="B99" s="8">
        <v>30576</v>
      </c>
      <c r="C99" s="15" t="s">
        <v>102</v>
      </c>
      <c r="D99" s="17">
        <v>583</v>
      </c>
      <c r="E99" s="17">
        <f t="shared" si="18"/>
        <v>291.5</v>
      </c>
      <c r="F99" s="20">
        <v>12</v>
      </c>
      <c r="G99" s="20">
        <v>610.31999999999994</v>
      </c>
      <c r="H99" s="9">
        <f t="shared" si="14"/>
        <v>4.1166380789022301E-2</v>
      </c>
      <c r="I99" s="20">
        <v>10</v>
      </c>
      <c r="J99" s="20">
        <v>508.6</v>
      </c>
      <c r="K99" s="9">
        <f t="shared" si="15"/>
        <v>3.430531732418525E-2</v>
      </c>
      <c r="L99" s="20">
        <v>19</v>
      </c>
      <c r="M99" s="20">
        <v>966.33999999999992</v>
      </c>
      <c r="N99" s="9">
        <f t="shared" si="16"/>
        <v>6.5180102915951971E-2</v>
      </c>
      <c r="O99" s="20">
        <v>7</v>
      </c>
      <c r="P99" s="20">
        <v>124.11000000000001</v>
      </c>
      <c r="Q99" s="9">
        <f t="shared" si="17"/>
        <v>0.2413793103448276</v>
      </c>
      <c r="R99" s="20"/>
      <c r="S99" s="20"/>
      <c r="T99" s="23"/>
    </row>
    <row r="100" spans="1:20" ht="45" x14ac:dyDescent="0.25">
      <c r="A100" s="22">
        <v>72</v>
      </c>
      <c r="B100" s="8">
        <v>30985</v>
      </c>
      <c r="C100" s="15" t="s">
        <v>103</v>
      </c>
      <c r="D100" s="17">
        <v>336</v>
      </c>
      <c r="E100" s="17">
        <f t="shared" si="18"/>
        <v>168</v>
      </c>
      <c r="F100" s="20">
        <v>9</v>
      </c>
      <c r="G100" s="20">
        <v>457.74</v>
      </c>
      <c r="H100" s="9">
        <f t="shared" si="14"/>
        <v>5.3571428571428568E-2</v>
      </c>
      <c r="I100" s="20">
        <v>13</v>
      </c>
      <c r="J100" s="20">
        <v>661.18000000000006</v>
      </c>
      <c r="K100" s="9">
        <f t="shared" si="15"/>
        <v>7.7380952380952384E-2</v>
      </c>
      <c r="L100" s="20">
        <v>5</v>
      </c>
      <c r="M100" s="20">
        <v>254.3</v>
      </c>
      <c r="N100" s="9">
        <f t="shared" si="16"/>
        <v>2.976190476190476E-2</v>
      </c>
      <c r="O100" s="20">
        <v>7</v>
      </c>
      <c r="P100" s="20">
        <v>124.11</v>
      </c>
      <c r="Q100" s="9">
        <f t="shared" si="17"/>
        <v>0.3888888888888889</v>
      </c>
      <c r="R100" s="20"/>
      <c r="S100" s="20"/>
      <c r="T100" s="23"/>
    </row>
    <row r="101" spans="1:20" ht="30" x14ac:dyDescent="0.25">
      <c r="A101" s="22">
        <v>73</v>
      </c>
      <c r="B101" s="8">
        <v>32062</v>
      </c>
      <c r="C101" s="15" t="s">
        <v>104</v>
      </c>
      <c r="D101" s="17">
        <v>829</v>
      </c>
      <c r="E101" s="17">
        <f t="shared" si="18"/>
        <v>414.5</v>
      </c>
      <c r="F101" s="20">
        <v>1</v>
      </c>
      <c r="G101" s="20">
        <v>50.86</v>
      </c>
      <c r="H101" s="9">
        <f t="shared" si="14"/>
        <v>2.4125452352231603E-3</v>
      </c>
      <c r="I101" s="20">
        <v>17</v>
      </c>
      <c r="J101" s="20">
        <v>864.62000000000012</v>
      </c>
      <c r="K101" s="9">
        <f t="shared" si="15"/>
        <v>4.1013268998793727E-2</v>
      </c>
      <c r="L101" s="20">
        <v>44</v>
      </c>
      <c r="M101" s="20">
        <v>2237.84</v>
      </c>
      <c r="N101" s="9">
        <f t="shared" si="16"/>
        <v>0.10615199034981906</v>
      </c>
      <c r="O101" s="20">
        <v>62</v>
      </c>
      <c r="P101" s="20">
        <v>1099.26</v>
      </c>
      <c r="Q101" s="9">
        <f t="shared" si="17"/>
        <v>1.0163934426229508</v>
      </c>
      <c r="R101" s="20">
        <v>14</v>
      </c>
      <c r="S101" s="20">
        <v>1643.18</v>
      </c>
      <c r="T101" s="23" t="s">
        <v>125</v>
      </c>
    </row>
    <row r="102" spans="1:20" x14ac:dyDescent="0.25">
      <c r="A102" s="22">
        <v>74</v>
      </c>
      <c r="B102" s="8">
        <v>32184</v>
      </c>
      <c r="C102" s="15" t="s">
        <v>105</v>
      </c>
      <c r="D102" s="17">
        <v>1282</v>
      </c>
      <c r="E102" s="17">
        <f t="shared" si="18"/>
        <v>641</v>
      </c>
      <c r="F102" s="20">
        <v>14</v>
      </c>
      <c r="G102" s="20">
        <v>712.04000000000008</v>
      </c>
      <c r="H102" s="9">
        <f t="shared" si="14"/>
        <v>2.1840873634945399E-2</v>
      </c>
      <c r="I102" s="20">
        <v>18</v>
      </c>
      <c r="J102" s="20">
        <v>915.48</v>
      </c>
      <c r="K102" s="9">
        <f t="shared" si="15"/>
        <v>2.8081123244929798E-2</v>
      </c>
      <c r="L102" s="20">
        <v>122</v>
      </c>
      <c r="M102" s="20">
        <v>6204.92</v>
      </c>
      <c r="N102" s="9">
        <f t="shared" si="16"/>
        <v>0.19032761310452417</v>
      </c>
      <c r="O102" s="20">
        <v>100</v>
      </c>
      <c r="P102" s="20">
        <v>1773</v>
      </c>
      <c r="Q102" s="9">
        <f t="shared" si="17"/>
        <v>0.7142857142857143</v>
      </c>
      <c r="R102" s="20">
        <v>63</v>
      </c>
      <c r="S102" s="20">
        <v>7394.3099999999995</v>
      </c>
      <c r="T102" s="23" t="s">
        <v>125</v>
      </c>
    </row>
    <row r="103" spans="1:20" x14ac:dyDescent="0.25">
      <c r="A103" s="22">
        <v>75</v>
      </c>
      <c r="B103" s="8">
        <v>37908</v>
      </c>
      <c r="C103" s="15" t="s">
        <v>106</v>
      </c>
      <c r="D103" s="17">
        <v>27765</v>
      </c>
      <c r="E103" s="17">
        <f t="shared" si="18"/>
        <v>13882.5</v>
      </c>
      <c r="F103" s="20">
        <v>301</v>
      </c>
      <c r="G103" s="20">
        <v>15308.86</v>
      </c>
      <c r="H103" s="9">
        <f t="shared" si="14"/>
        <v>2.1681973707905637E-2</v>
      </c>
      <c r="I103" s="20">
        <v>1212</v>
      </c>
      <c r="J103" s="20">
        <v>61642.32</v>
      </c>
      <c r="K103" s="9">
        <f t="shared" si="15"/>
        <v>8.7304159913560234E-2</v>
      </c>
      <c r="L103" s="20">
        <v>1381</v>
      </c>
      <c r="M103" s="20">
        <v>70237.66</v>
      </c>
      <c r="N103" s="9">
        <f t="shared" si="16"/>
        <v>9.9477759769493967E-2</v>
      </c>
      <c r="O103" s="20">
        <v>1498</v>
      </c>
      <c r="P103" s="20">
        <v>26559.54</v>
      </c>
      <c r="Q103" s="9">
        <f t="shared" si="17"/>
        <v>0.57770921712302348</v>
      </c>
      <c r="R103" s="20">
        <v>3432</v>
      </c>
      <c r="S103" s="20">
        <v>402813.84000000008</v>
      </c>
      <c r="T103" s="23" t="s">
        <v>125</v>
      </c>
    </row>
    <row r="104" spans="1:20" ht="30" x14ac:dyDescent="0.25">
      <c r="A104" s="22">
        <v>76</v>
      </c>
      <c r="B104" s="8">
        <v>48060</v>
      </c>
      <c r="C104" s="15" t="s">
        <v>107</v>
      </c>
      <c r="D104" s="17">
        <v>571</v>
      </c>
      <c r="E104" s="17">
        <f t="shared" si="18"/>
        <v>285.5</v>
      </c>
      <c r="F104" s="20">
        <v>2</v>
      </c>
      <c r="G104" s="20">
        <v>101.72</v>
      </c>
      <c r="H104" s="9">
        <f t="shared" si="14"/>
        <v>7.0052539404553416E-3</v>
      </c>
      <c r="I104" s="20">
        <v>2</v>
      </c>
      <c r="J104" s="20">
        <v>101.72</v>
      </c>
      <c r="K104" s="9">
        <f t="shared" si="15"/>
        <v>7.0052539404553416E-3</v>
      </c>
      <c r="L104" s="20">
        <v>3</v>
      </c>
      <c r="M104" s="20">
        <v>152.57999999999998</v>
      </c>
      <c r="N104" s="9">
        <f t="shared" si="16"/>
        <v>1.0507880910683012E-2</v>
      </c>
      <c r="O104" s="20">
        <v>1</v>
      </c>
      <c r="P104" s="20">
        <v>17.73</v>
      </c>
      <c r="Q104" s="9">
        <f t="shared" si="17"/>
        <v>0.2</v>
      </c>
      <c r="R104" s="20"/>
      <c r="S104" s="20"/>
      <c r="T104" s="23"/>
    </row>
    <row r="105" spans="1:20" x14ac:dyDescent="0.25">
      <c r="A105" s="22">
        <v>77</v>
      </c>
      <c r="B105" s="8">
        <v>48817</v>
      </c>
      <c r="C105" s="15" t="s">
        <v>108</v>
      </c>
      <c r="D105" s="17">
        <v>291</v>
      </c>
      <c r="E105" s="17">
        <f t="shared" si="18"/>
        <v>145.5</v>
      </c>
      <c r="F105" s="20">
        <v>2</v>
      </c>
      <c r="G105" s="20">
        <v>101.72</v>
      </c>
      <c r="H105" s="9">
        <f t="shared" si="14"/>
        <v>1.3745704467353952E-2</v>
      </c>
      <c r="I105" s="20">
        <v>9</v>
      </c>
      <c r="J105" s="20">
        <v>457.74</v>
      </c>
      <c r="K105" s="9">
        <f t="shared" si="15"/>
        <v>6.1855670103092786E-2</v>
      </c>
      <c r="L105" s="20">
        <v>12</v>
      </c>
      <c r="M105" s="20">
        <v>610.31999999999994</v>
      </c>
      <c r="N105" s="9">
        <f t="shared" si="16"/>
        <v>8.247422680412371E-2</v>
      </c>
      <c r="O105" s="20">
        <v>15</v>
      </c>
      <c r="P105" s="20">
        <v>265.95</v>
      </c>
      <c r="Q105" s="9">
        <f t="shared" si="17"/>
        <v>0.7142857142857143</v>
      </c>
      <c r="R105" s="20"/>
      <c r="S105" s="20"/>
      <c r="T105" s="23"/>
    </row>
    <row r="106" spans="1:20" ht="30" x14ac:dyDescent="0.25">
      <c r="A106" s="22">
        <v>78</v>
      </c>
      <c r="B106" s="8">
        <v>48918</v>
      </c>
      <c r="C106" s="15" t="s">
        <v>131</v>
      </c>
      <c r="D106" s="17">
        <v>5</v>
      </c>
      <c r="E106" s="17">
        <f t="shared" si="18"/>
        <v>2.5</v>
      </c>
      <c r="F106" s="20"/>
      <c r="G106" s="20"/>
      <c r="H106" s="9"/>
      <c r="I106" s="20"/>
      <c r="J106" s="20"/>
      <c r="K106" s="9"/>
      <c r="L106" s="20"/>
      <c r="M106" s="20"/>
      <c r="N106" s="9"/>
      <c r="O106" s="20"/>
      <c r="P106" s="20"/>
      <c r="Q106" s="9"/>
      <c r="R106" s="20"/>
      <c r="S106" s="20"/>
      <c r="T106" s="23"/>
    </row>
    <row r="107" spans="1:20" ht="30" x14ac:dyDescent="0.25">
      <c r="A107" s="22">
        <v>79</v>
      </c>
      <c r="B107" s="8">
        <v>49180</v>
      </c>
      <c r="C107" s="15" t="s">
        <v>109</v>
      </c>
      <c r="D107" s="17">
        <v>1566</v>
      </c>
      <c r="E107" s="17">
        <f t="shared" si="18"/>
        <v>783</v>
      </c>
      <c r="F107" s="20"/>
      <c r="G107" s="20"/>
      <c r="H107" s="9"/>
      <c r="I107" s="20">
        <v>3</v>
      </c>
      <c r="J107" s="20">
        <v>152.57999999999998</v>
      </c>
      <c r="K107" s="9">
        <f t="shared" si="15"/>
        <v>3.8314176245210726E-3</v>
      </c>
      <c r="L107" s="20">
        <v>29</v>
      </c>
      <c r="M107" s="20">
        <v>1474.94</v>
      </c>
      <c r="N107" s="9">
        <f t="shared" si="16"/>
        <v>3.7037037037037035E-2</v>
      </c>
      <c r="O107" s="20">
        <v>43</v>
      </c>
      <c r="P107" s="20">
        <v>762.38999999999987</v>
      </c>
      <c r="Q107" s="9">
        <f>+O107/(I107+L107)</f>
        <v>1.34375</v>
      </c>
      <c r="R107" s="20"/>
      <c r="S107" s="20"/>
      <c r="T107" s="23"/>
    </row>
    <row r="108" spans="1:20" ht="45" x14ac:dyDescent="0.25">
      <c r="A108" s="22">
        <v>80</v>
      </c>
      <c r="B108" s="8">
        <v>50484</v>
      </c>
      <c r="C108" s="15" t="s">
        <v>110</v>
      </c>
      <c r="D108" s="17">
        <v>4258</v>
      </c>
      <c r="E108" s="17">
        <f t="shared" si="18"/>
        <v>2129</v>
      </c>
      <c r="F108" s="20">
        <v>5</v>
      </c>
      <c r="G108" s="20">
        <v>254.3</v>
      </c>
      <c r="H108" s="9">
        <f t="shared" si="14"/>
        <v>2.3485204321277596E-3</v>
      </c>
      <c r="I108" s="20">
        <v>161</v>
      </c>
      <c r="J108" s="20">
        <v>8188.4599999999991</v>
      </c>
      <c r="K108" s="9">
        <f t="shared" si="15"/>
        <v>7.5622357914513855E-2</v>
      </c>
      <c r="L108" s="20">
        <v>253</v>
      </c>
      <c r="M108" s="20">
        <v>12867.580000000002</v>
      </c>
      <c r="N108" s="9">
        <f t="shared" si="16"/>
        <v>0.11883513386566463</v>
      </c>
      <c r="O108" s="20">
        <v>245</v>
      </c>
      <c r="P108" s="20">
        <v>4343.8500000000004</v>
      </c>
      <c r="Q108" s="9">
        <f>+O108/(I108+L108)</f>
        <v>0.59178743961352653</v>
      </c>
      <c r="R108" s="20"/>
      <c r="S108" s="20"/>
      <c r="T108" s="23"/>
    </row>
    <row r="109" spans="1:20" x14ac:dyDescent="0.25">
      <c r="A109" s="22">
        <v>81</v>
      </c>
      <c r="B109" s="8">
        <v>51293</v>
      </c>
      <c r="C109" s="15" t="s">
        <v>137</v>
      </c>
      <c r="D109" s="17">
        <v>17</v>
      </c>
      <c r="E109" s="17">
        <f t="shared" si="18"/>
        <v>8.5</v>
      </c>
      <c r="F109" s="20"/>
      <c r="G109" s="20"/>
      <c r="H109" s="9"/>
      <c r="I109" s="20">
        <v>1</v>
      </c>
      <c r="J109" s="20">
        <v>50.86</v>
      </c>
      <c r="K109" s="9">
        <f t="shared" si="15"/>
        <v>0.11764705882352941</v>
      </c>
      <c r="L109" s="20">
        <v>2</v>
      </c>
      <c r="M109" s="20">
        <v>101.72</v>
      </c>
      <c r="N109" s="9">
        <f t="shared" si="16"/>
        <v>0.23529411764705882</v>
      </c>
      <c r="O109" s="20"/>
      <c r="P109" s="20"/>
      <c r="Q109" s="9"/>
      <c r="R109" s="20"/>
      <c r="S109" s="20"/>
      <c r="T109" s="23"/>
    </row>
    <row r="110" spans="1:20" ht="30" x14ac:dyDescent="0.25">
      <c r="A110" s="22">
        <v>82</v>
      </c>
      <c r="B110" s="8">
        <v>52377</v>
      </c>
      <c r="C110" s="15" t="s">
        <v>111</v>
      </c>
      <c r="D110" s="17">
        <v>1238</v>
      </c>
      <c r="E110" s="17">
        <f t="shared" si="18"/>
        <v>619</v>
      </c>
      <c r="F110" s="20">
        <v>16</v>
      </c>
      <c r="G110" s="20">
        <v>813.76</v>
      </c>
      <c r="H110" s="9">
        <f t="shared" si="14"/>
        <v>2.5848142164781908E-2</v>
      </c>
      <c r="I110" s="20">
        <v>91</v>
      </c>
      <c r="J110" s="20">
        <v>4628.26</v>
      </c>
      <c r="K110" s="9">
        <f t="shared" si="15"/>
        <v>0.1470113085621971</v>
      </c>
      <c r="L110" s="20">
        <v>80</v>
      </c>
      <c r="M110" s="20">
        <v>4068.7999999999997</v>
      </c>
      <c r="N110" s="9">
        <f t="shared" si="16"/>
        <v>0.12924071082390953</v>
      </c>
      <c r="O110" s="20">
        <v>123</v>
      </c>
      <c r="P110" s="20">
        <v>2180.79</v>
      </c>
      <c r="Q110" s="9">
        <f>+O110/(I110+L110)</f>
        <v>0.7192982456140351</v>
      </c>
      <c r="R110" s="20"/>
      <c r="S110" s="20"/>
      <c r="T110" s="23"/>
    </row>
    <row r="111" spans="1:20" ht="30" x14ac:dyDescent="0.25">
      <c r="A111" s="22">
        <v>83</v>
      </c>
      <c r="B111" s="8">
        <v>53396</v>
      </c>
      <c r="C111" s="15" t="s">
        <v>112</v>
      </c>
      <c r="D111" s="17">
        <v>1183</v>
      </c>
      <c r="E111" s="17">
        <f t="shared" si="18"/>
        <v>591.5</v>
      </c>
      <c r="F111" s="20">
        <v>7</v>
      </c>
      <c r="G111" s="20">
        <v>356.02</v>
      </c>
      <c r="H111" s="9">
        <f t="shared" si="14"/>
        <v>1.1834319526627219E-2</v>
      </c>
      <c r="I111" s="20">
        <v>27</v>
      </c>
      <c r="J111" s="20">
        <v>1373.22</v>
      </c>
      <c r="K111" s="9">
        <f t="shared" si="15"/>
        <v>4.5646661031276417E-2</v>
      </c>
      <c r="L111" s="20">
        <v>56</v>
      </c>
      <c r="M111" s="20">
        <v>2848.16</v>
      </c>
      <c r="N111" s="9">
        <f t="shared" si="16"/>
        <v>9.4674556213017749E-2</v>
      </c>
      <c r="O111" s="20">
        <v>93</v>
      </c>
      <c r="P111" s="20">
        <v>1648.8899999999999</v>
      </c>
      <c r="Q111" s="9">
        <f>+O111/(I111+L111)</f>
        <v>1.1204819277108433</v>
      </c>
      <c r="R111" s="20"/>
      <c r="S111" s="20"/>
      <c r="T111" s="23"/>
    </row>
    <row r="112" spans="1:20" ht="30" x14ac:dyDescent="0.25">
      <c r="A112" s="22">
        <v>84</v>
      </c>
      <c r="B112" s="8">
        <v>53914</v>
      </c>
      <c r="C112" s="15" t="s">
        <v>113</v>
      </c>
      <c r="D112" s="17">
        <v>45</v>
      </c>
      <c r="E112" s="17">
        <f t="shared" si="18"/>
        <v>22.5</v>
      </c>
      <c r="F112" s="20"/>
      <c r="G112" s="20"/>
      <c r="H112" s="9"/>
      <c r="I112" s="20">
        <v>1</v>
      </c>
      <c r="J112" s="20">
        <v>50.86</v>
      </c>
      <c r="K112" s="9">
        <f t="shared" si="15"/>
        <v>4.4444444444444446E-2</v>
      </c>
      <c r="L112" s="20"/>
      <c r="M112" s="20"/>
      <c r="N112" s="9"/>
      <c r="O112" s="20">
        <v>2</v>
      </c>
      <c r="P112" s="20">
        <v>35.46</v>
      </c>
      <c r="Q112" s="9">
        <f>+O112/(I112+L112)</f>
        <v>2</v>
      </c>
      <c r="R112" s="20"/>
      <c r="S112" s="20"/>
      <c r="T112" s="23"/>
    </row>
    <row r="113" spans="1:20" ht="30" x14ac:dyDescent="0.25">
      <c r="A113" s="22">
        <v>85</v>
      </c>
      <c r="B113" s="8">
        <v>53975</v>
      </c>
      <c r="C113" s="15" t="s">
        <v>132</v>
      </c>
      <c r="D113" s="17">
        <v>283</v>
      </c>
      <c r="E113" s="17">
        <f t="shared" si="18"/>
        <v>141.5</v>
      </c>
      <c r="F113" s="20"/>
      <c r="G113" s="20"/>
      <c r="H113" s="9"/>
      <c r="I113" s="20"/>
      <c r="J113" s="20"/>
      <c r="K113" s="9"/>
      <c r="L113" s="20"/>
      <c r="M113" s="20"/>
      <c r="N113" s="9"/>
      <c r="O113" s="20"/>
      <c r="P113" s="20"/>
      <c r="Q113" s="9"/>
      <c r="R113" s="20"/>
      <c r="S113" s="20"/>
      <c r="T113" s="23"/>
    </row>
    <row r="114" spans="1:20" x14ac:dyDescent="0.25">
      <c r="A114" s="22">
        <v>86</v>
      </c>
      <c r="B114" s="8">
        <v>54091</v>
      </c>
      <c r="C114" s="15" t="s">
        <v>114</v>
      </c>
      <c r="D114" s="17">
        <v>195</v>
      </c>
      <c r="E114" s="17">
        <f t="shared" si="18"/>
        <v>97.5</v>
      </c>
      <c r="F114" s="20">
        <v>5</v>
      </c>
      <c r="G114" s="20">
        <v>254.3</v>
      </c>
      <c r="H114" s="9">
        <f t="shared" si="14"/>
        <v>5.128205128205128E-2</v>
      </c>
      <c r="I114" s="20">
        <v>4</v>
      </c>
      <c r="J114" s="20">
        <v>203.44</v>
      </c>
      <c r="K114" s="9">
        <f t="shared" si="15"/>
        <v>4.1025641025641026E-2</v>
      </c>
      <c r="L114" s="20">
        <v>6</v>
      </c>
      <c r="M114" s="20">
        <v>305.15999999999997</v>
      </c>
      <c r="N114" s="9">
        <f t="shared" si="16"/>
        <v>6.1538461538461542E-2</v>
      </c>
      <c r="O114" s="20">
        <v>25</v>
      </c>
      <c r="P114" s="20">
        <v>443.25</v>
      </c>
      <c r="Q114" s="9">
        <f>+O114/(I114+L114)</f>
        <v>2.5</v>
      </c>
      <c r="R114" s="20"/>
      <c r="S114" s="20"/>
      <c r="T114" s="23"/>
    </row>
    <row r="115" spans="1:20" ht="30" x14ac:dyDescent="0.25">
      <c r="A115" s="22">
        <v>87</v>
      </c>
      <c r="B115" s="8">
        <v>56468</v>
      </c>
      <c r="C115" s="15" t="s">
        <v>115</v>
      </c>
      <c r="D115" s="17">
        <v>815</v>
      </c>
      <c r="E115" s="17">
        <f t="shared" si="18"/>
        <v>407.5</v>
      </c>
      <c r="F115" s="20">
        <v>24</v>
      </c>
      <c r="G115" s="20">
        <v>1220.6399999999999</v>
      </c>
      <c r="H115" s="9">
        <f t="shared" si="14"/>
        <v>5.8895705521472393E-2</v>
      </c>
      <c r="I115" s="20">
        <v>34</v>
      </c>
      <c r="J115" s="20">
        <v>1729.2400000000002</v>
      </c>
      <c r="K115" s="9">
        <f t="shared" si="15"/>
        <v>8.3435582822085894E-2</v>
      </c>
      <c r="L115" s="20">
        <v>31</v>
      </c>
      <c r="M115" s="20">
        <v>1576.6600000000003</v>
      </c>
      <c r="N115" s="9">
        <f t="shared" si="16"/>
        <v>7.6073619631901845E-2</v>
      </c>
      <c r="O115" s="20">
        <v>37</v>
      </c>
      <c r="P115" s="20">
        <v>656.01</v>
      </c>
      <c r="Q115" s="9">
        <f>+O115/(I115+L115)</f>
        <v>0.56923076923076921</v>
      </c>
      <c r="R115" s="20"/>
      <c r="S115" s="20"/>
      <c r="T115" s="23"/>
    </row>
    <row r="116" spans="1:20" ht="30" x14ac:dyDescent="0.25">
      <c r="A116" s="22">
        <v>88</v>
      </c>
      <c r="B116" s="8">
        <v>56929</v>
      </c>
      <c r="C116" s="15" t="s">
        <v>116</v>
      </c>
      <c r="D116" s="17">
        <v>205</v>
      </c>
      <c r="E116" s="17">
        <f t="shared" si="18"/>
        <v>102.5</v>
      </c>
      <c r="F116" s="20">
        <v>2</v>
      </c>
      <c r="G116" s="20">
        <v>101.72</v>
      </c>
      <c r="H116" s="9">
        <f t="shared" si="14"/>
        <v>1.9512195121951219E-2</v>
      </c>
      <c r="I116" s="20">
        <v>7</v>
      </c>
      <c r="J116" s="20">
        <v>356.02</v>
      </c>
      <c r="K116" s="9">
        <f t="shared" si="15"/>
        <v>6.8292682926829273E-2</v>
      </c>
      <c r="L116" s="20">
        <v>7</v>
      </c>
      <c r="M116" s="20">
        <v>356.02</v>
      </c>
      <c r="N116" s="9">
        <f t="shared" si="16"/>
        <v>6.8292682926829273E-2</v>
      </c>
      <c r="O116" s="20"/>
      <c r="P116" s="20"/>
      <c r="Q116" s="9"/>
      <c r="R116" s="20"/>
      <c r="S116" s="20"/>
      <c r="T116" s="23"/>
    </row>
    <row r="117" spans="1:20" ht="30" x14ac:dyDescent="0.25">
      <c r="A117" s="22">
        <v>89</v>
      </c>
      <c r="B117" s="8">
        <v>57983</v>
      </c>
      <c r="C117" s="15" t="s">
        <v>117</v>
      </c>
      <c r="D117" s="17">
        <v>86</v>
      </c>
      <c r="E117" s="17">
        <f t="shared" si="18"/>
        <v>43</v>
      </c>
      <c r="F117" s="20">
        <v>7</v>
      </c>
      <c r="G117" s="20">
        <v>356.02</v>
      </c>
      <c r="H117" s="9">
        <f t="shared" ref="H117:H122" si="19">+F117/E117</f>
        <v>0.16279069767441862</v>
      </c>
      <c r="I117" s="20">
        <v>8</v>
      </c>
      <c r="J117" s="20">
        <v>406.88</v>
      </c>
      <c r="K117" s="9">
        <f t="shared" ref="K117:K122" si="20">+I117/E117</f>
        <v>0.18604651162790697</v>
      </c>
      <c r="L117" s="20">
        <v>7</v>
      </c>
      <c r="M117" s="20">
        <v>356.02</v>
      </c>
      <c r="N117" s="9">
        <f t="shared" ref="N117:N122" si="21">+L117/E117</f>
        <v>0.16279069767441862</v>
      </c>
      <c r="O117" s="20">
        <v>10</v>
      </c>
      <c r="P117" s="20">
        <v>177.3</v>
      </c>
      <c r="Q117" s="9">
        <f>+O117/(I117+L117)</f>
        <v>0.66666666666666663</v>
      </c>
      <c r="R117" s="20"/>
      <c r="S117" s="20"/>
      <c r="T117" s="23"/>
    </row>
    <row r="118" spans="1:20" x14ac:dyDescent="0.25">
      <c r="A118" s="22">
        <v>90</v>
      </c>
      <c r="B118" s="8">
        <v>58207</v>
      </c>
      <c r="C118" s="15" t="s">
        <v>133</v>
      </c>
      <c r="D118" s="17">
        <v>2</v>
      </c>
      <c r="E118" s="17">
        <f t="shared" si="18"/>
        <v>1</v>
      </c>
      <c r="F118" s="20"/>
      <c r="G118" s="20"/>
      <c r="H118" s="9"/>
      <c r="I118" s="20"/>
      <c r="J118" s="20"/>
      <c r="K118" s="9"/>
      <c r="L118" s="20"/>
      <c r="M118" s="20"/>
      <c r="N118" s="9"/>
      <c r="O118" s="20"/>
      <c r="P118" s="20"/>
      <c r="Q118" s="9"/>
      <c r="R118" s="20"/>
      <c r="S118" s="20"/>
      <c r="T118" s="23"/>
    </row>
    <row r="119" spans="1:20" x14ac:dyDescent="0.25">
      <c r="A119" s="22">
        <v>91</v>
      </c>
      <c r="B119" s="8">
        <v>58839</v>
      </c>
      <c r="C119" s="15" t="s">
        <v>144</v>
      </c>
      <c r="D119" s="17">
        <v>12</v>
      </c>
      <c r="E119" s="17">
        <f t="shared" si="18"/>
        <v>6</v>
      </c>
      <c r="F119" s="20"/>
      <c r="G119" s="20"/>
      <c r="H119" s="9"/>
      <c r="I119" s="20"/>
      <c r="J119" s="20"/>
      <c r="K119" s="9"/>
      <c r="L119" s="20"/>
      <c r="M119" s="20"/>
      <c r="N119" s="9"/>
      <c r="O119" s="20"/>
      <c r="P119" s="20"/>
      <c r="Q119" s="9"/>
      <c r="R119" s="20"/>
      <c r="S119" s="20"/>
      <c r="T119" s="23"/>
    </row>
    <row r="120" spans="1:20" ht="30" x14ac:dyDescent="0.25">
      <c r="A120" s="22">
        <v>92</v>
      </c>
      <c r="B120" s="8">
        <v>59951</v>
      </c>
      <c r="C120" s="15" t="s">
        <v>118</v>
      </c>
      <c r="D120" s="17">
        <v>659</v>
      </c>
      <c r="E120" s="17">
        <f t="shared" si="18"/>
        <v>329.5</v>
      </c>
      <c r="F120" s="20">
        <v>8</v>
      </c>
      <c r="G120" s="20">
        <v>406.88</v>
      </c>
      <c r="H120" s="9">
        <f t="shared" si="19"/>
        <v>2.4279210925644917E-2</v>
      </c>
      <c r="I120" s="20">
        <v>21</v>
      </c>
      <c r="J120" s="20">
        <v>1068.06</v>
      </c>
      <c r="K120" s="9">
        <f t="shared" si="20"/>
        <v>6.3732928679817905E-2</v>
      </c>
      <c r="L120" s="20">
        <v>10</v>
      </c>
      <c r="M120" s="20">
        <v>508.6</v>
      </c>
      <c r="N120" s="9">
        <f t="shared" si="21"/>
        <v>3.0349013657056147E-2</v>
      </c>
      <c r="O120" s="20">
        <v>11</v>
      </c>
      <c r="P120" s="20">
        <v>195.03</v>
      </c>
      <c r="Q120" s="9">
        <f>+O120/(I120+L120)</f>
        <v>0.35483870967741937</v>
      </c>
      <c r="R120" s="20"/>
      <c r="S120" s="20"/>
      <c r="T120" s="23"/>
    </row>
    <row r="121" spans="1:20" x14ac:dyDescent="0.25">
      <c r="A121" s="22">
        <v>93</v>
      </c>
      <c r="B121" s="8">
        <v>60748</v>
      </c>
      <c r="C121" s="15" t="s">
        <v>138</v>
      </c>
      <c r="D121" s="17">
        <v>2</v>
      </c>
      <c r="E121" s="17">
        <f t="shared" si="18"/>
        <v>1</v>
      </c>
      <c r="F121" s="20"/>
      <c r="G121" s="20"/>
      <c r="H121" s="9"/>
      <c r="I121" s="20"/>
      <c r="J121" s="20"/>
      <c r="K121" s="9"/>
      <c r="L121" s="20"/>
      <c r="M121" s="20"/>
      <c r="N121" s="9"/>
      <c r="O121" s="20"/>
      <c r="P121" s="20"/>
      <c r="Q121" s="9"/>
      <c r="R121" s="20"/>
      <c r="S121" s="20"/>
      <c r="T121" s="23"/>
    </row>
    <row r="122" spans="1:20" x14ac:dyDescent="0.25">
      <c r="A122" s="22">
        <v>94</v>
      </c>
      <c r="B122" s="8">
        <v>60987</v>
      </c>
      <c r="C122" s="15" t="s">
        <v>119</v>
      </c>
      <c r="D122" s="17">
        <v>1624</v>
      </c>
      <c r="E122" s="17">
        <f t="shared" si="18"/>
        <v>812</v>
      </c>
      <c r="F122" s="20">
        <v>1</v>
      </c>
      <c r="G122" s="20">
        <v>50.86</v>
      </c>
      <c r="H122" s="9">
        <f t="shared" si="19"/>
        <v>1.2315270935960591E-3</v>
      </c>
      <c r="I122" s="20">
        <v>38</v>
      </c>
      <c r="J122" s="20">
        <v>1932.6799999999998</v>
      </c>
      <c r="K122" s="9">
        <f t="shared" si="20"/>
        <v>4.6798029556650245E-2</v>
      </c>
      <c r="L122" s="20">
        <v>54</v>
      </c>
      <c r="M122" s="20">
        <v>2746.44</v>
      </c>
      <c r="N122" s="9">
        <f t="shared" si="21"/>
        <v>6.6502463054187194E-2</v>
      </c>
      <c r="O122" s="20">
        <v>17</v>
      </c>
      <c r="P122" s="20">
        <v>301.40999999999997</v>
      </c>
      <c r="Q122" s="9">
        <f>+O122/(I122+L122)</f>
        <v>0.18478260869565216</v>
      </c>
      <c r="R122" s="20"/>
      <c r="S122" s="20"/>
      <c r="T122" s="23"/>
    </row>
    <row r="123" spans="1:20" x14ac:dyDescent="0.25">
      <c r="A123" s="22">
        <v>95</v>
      </c>
      <c r="B123" s="8">
        <v>61031</v>
      </c>
      <c r="C123" s="15" t="s">
        <v>120</v>
      </c>
      <c r="D123" s="17" t="s">
        <v>126</v>
      </c>
      <c r="E123" s="17" t="s">
        <v>126</v>
      </c>
      <c r="F123" s="20"/>
      <c r="G123" s="20"/>
      <c r="H123" s="9"/>
      <c r="I123" s="20"/>
      <c r="J123" s="20"/>
      <c r="K123" s="9"/>
      <c r="L123" s="20"/>
      <c r="M123" s="20"/>
      <c r="N123" s="9"/>
      <c r="O123" s="20"/>
      <c r="P123" s="20"/>
      <c r="Q123" s="9"/>
      <c r="R123" s="20">
        <v>13</v>
      </c>
      <c r="S123" s="20">
        <v>1525.8100000000002</v>
      </c>
      <c r="T123" s="23" t="s">
        <v>125</v>
      </c>
    </row>
    <row r="124" spans="1:20" x14ac:dyDescent="0.25">
      <c r="A124" s="22">
        <v>96</v>
      </c>
      <c r="B124" s="8">
        <v>61291</v>
      </c>
      <c r="C124" s="15" t="s">
        <v>121</v>
      </c>
      <c r="D124" s="17" t="s">
        <v>126</v>
      </c>
      <c r="E124" s="17" t="s">
        <v>126</v>
      </c>
      <c r="F124" s="20"/>
      <c r="G124" s="20"/>
      <c r="H124" s="9"/>
      <c r="I124" s="20"/>
      <c r="J124" s="20"/>
      <c r="K124" s="9"/>
      <c r="L124" s="20"/>
      <c r="M124" s="20"/>
      <c r="N124" s="9"/>
      <c r="O124" s="20"/>
      <c r="P124" s="20"/>
      <c r="Q124" s="9"/>
      <c r="R124" s="20">
        <v>14</v>
      </c>
      <c r="S124" s="20">
        <v>1643.1800000000003</v>
      </c>
      <c r="T124" s="23" t="s">
        <v>125</v>
      </c>
    </row>
    <row r="125" spans="1:20" x14ac:dyDescent="0.25">
      <c r="A125" s="22">
        <v>97</v>
      </c>
      <c r="B125" s="8">
        <v>63562</v>
      </c>
      <c r="C125" s="15" t="s">
        <v>122</v>
      </c>
      <c r="D125" s="17">
        <v>575</v>
      </c>
      <c r="E125" s="17">
        <f t="shared" si="18"/>
        <v>287.5</v>
      </c>
      <c r="F125" s="20">
        <v>6</v>
      </c>
      <c r="G125" s="20">
        <v>305.15999999999997</v>
      </c>
      <c r="H125" s="9">
        <f>+F125/E125</f>
        <v>2.0869565217391306E-2</v>
      </c>
      <c r="I125" s="20">
        <v>17</v>
      </c>
      <c r="J125" s="20">
        <v>864.62</v>
      </c>
      <c r="K125" s="9">
        <f>+I125/E125</f>
        <v>5.9130434782608696E-2</v>
      </c>
      <c r="L125" s="20">
        <v>22</v>
      </c>
      <c r="M125" s="20">
        <v>1118.92</v>
      </c>
      <c r="N125" s="9">
        <f>+L125/E125</f>
        <v>7.6521739130434779E-2</v>
      </c>
      <c r="O125" s="20">
        <v>8</v>
      </c>
      <c r="P125" s="20">
        <v>141.84</v>
      </c>
      <c r="Q125" s="9">
        <f>+O125/(I125+L125)</f>
        <v>0.20512820512820512</v>
      </c>
      <c r="R125" s="20"/>
      <c r="S125" s="20"/>
      <c r="T125" s="23"/>
    </row>
    <row r="126" spans="1:20" ht="30" x14ac:dyDescent="0.25">
      <c r="A126" s="22">
        <v>98</v>
      </c>
      <c r="B126" s="8">
        <v>63877</v>
      </c>
      <c r="C126" s="15" t="s">
        <v>123</v>
      </c>
      <c r="D126" s="17">
        <v>89</v>
      </c>
      <c r="E126" s="17">
        <f t="shared" si="18"/>
        <v>44.5</v>
      </c>
      <c r="F126" s="20">
        <v>4</v>
      </c>
      <c r="G126" s="20">
        <v>203.44</v>
      </c>
      <c r="H126" s="9">
        <f>+F126/E126</f>
        <v>8.98876404494382E-2</v>
      </c>
      <c r="I126" s="20">
        <v>6</v>
      </c>
      <c r="J126" s="20">
        <v>305.16000000000003</v>
      </c>
      <c r="K126" s="9">
        <f>+I126/E126</f>
        <v>0.1348314606741573</v>
      </c>
      <c r="L126" s="20"/>
      <c r="M126" s="20"/>
      <c r="N126" s="9"/>
      <c r="O126" s="20">
        <v>8</v>
      </c>
      <c r="P126" s="20">
        <v>141.84</v>
      </c>
      <c r="Q126" s="9">
        <f>+O126/(I126+L126)</f>
        <v>1.3333333333333333</v>
      </c>
      <c r="R126" s="20"/>
      <c r="S126" s="20"/>
      <c r="T126" s="23"/>
    </row>
    <row r="127" spans="1:20" ht="30" x14ac:dyDescent="0.25">
      <c r="A127" s="22">
        <v>99</v>
      </c>
      <c r="B127" s="8">
        <v>64788</v>
      </c>
      <c r="C127" s="15" t="s">
        <v>124</v>
      </c>
      <c r="D127" s="17" t="s">
        <v>126</v>
      </c>
      <c r="E127" s="17" t="s">
        <v>126</v>
      </c>
      <c r="F127" s="20"/>
      <c r="G127" s="20"/>
      <c r="H127" s="9"/>
      <c r="I127" s="20"/>
      <c r="J127" s="20"/>
      <c r="K127" s="9"/>
      <c r="L127" s="20"/>
      <c r="M127" s="20"/>
      <c r="N127" s="9"/>
      <c r="O127" s="20"/>
      <c r="P127" s="20"/>
      <c r="Q127" s="9"/>
      <c r="R127" s="20">
        <v>31</v>
      </c>
      <c r="S127" s="20">
        <v>3638.4699999999993</v>
      </c>
      <c r="T127" s="23" t="s">
        <v>125</v>
      </c>
    </row>
    <row r="128" spans="1:20" x14ac:dyDescent="0.25">
      <c r="A128" s="22">
        <v>100</v>
      </c>
      <c r="B128" s="8">
        <v>65704</v>
      </c>
      <c r="C128" s="15" t="s">
        <v>139</v>
      </c>
      <c r="D128" s="17">
        <v>31</v>
      </c>
      <c r="E128" s="17">
        <f t="shared" si="18"/>
        <v>15.5</v>
      </c>
      <c r="F128" s="20"/>
      <c r="G128" s="20"/>
      <c r="H128" s="9"/>
      <c r="I128" s="20">
        <v>3</v>
      </c>
      <c r="J128" s="20">
        <v>152.57999999999998</v>
      </c>
      <c r="K128" s="9">
        <f t="shared" ref="K128:K132" si="22">+I128/E128</f>
        <v>0.19354838709677419</v>
      </c>
      <c r="L128" s="20">
        <v>4</v>
      </c>
      <c r="M128" s="20">
        <v>203.44</v>
      </c>
      <c r="N128" s="9">
        <f t="shared" ref="N128:N132" si="23">+L128/E128</f>
        <v>0.25806451612903225</v>
      </c>
      <c r="O128" s="20">
        <v>2</v>
      </c>
      <c r="P128" s="20">
        <v>35.46</v>
      </c>
      <c r="Q128" s="9">
        <f t="shared" ref="Q128:Q132" si="24">+O128/(I128+L128)</f>
        <v>0.2857142857142857</v>
      </c>
      <c r="R128" s="20"/>
      <c r="S128" s="20"/>
      <c r="T128" s="23"/>
    </row>
    <row r="129" spans="1:20" ht="30" x14ac:dyDescent="0.25">
      <c r="A129" s="22">
        <v>101</v>
      </c>
      <c r="B129" s="8">
        <v>65829</v>
      </c>
      <c r="C129" s="15" t="s">
        <v>140</v>
      </c>
      <c r="D129" s="17">
        <v>112</v>
      </c>
      <c r="E129" s="17">
        <f t="shared" si="18"/>
        <v>56</v>
      </c>
      <c r="F129" s="20">
        <v>2</v>
      </c>
      <c r="G129" s="20">
        <v>101.72</v>
      </c>
      <c r="H129" s="9">
        <f t="shared" ref="H129:H132" si="25">+F129/E129</f>
        <v>3.5714285714285712E-2</v>
      </c>
      <c r="I129" s="20">
        <v>12</v>
      </c>
      <c r="J129" s="20">
        <v>610.31999999999994</v>
      </c>
      <c r="K129" s="9">
        <f t="shared" si="22"/>
        <v>0.21428571428571427</v>
      </c>
      <c r="L129" s="20">
        <v>1</v>
      </c>
      <c r="M129" s="20">
        <v>50.86</v>
      </c>
      <c r="N129" s="9">
        <f t="shared" si="23"/>
        <v>1.7857142857142856E-2</v>
      </c>
      <c r="O129" s="20">
        <v>5</v>
      </c>
      <c r="P129" s="20">
        <v>88.65</v>
      </c>
      <c r="Q129" s="9">
        <f t="shared" si="24"/>
        <v>0.38461538461538464</v>
      </c>
      <c r="R129" s="20"/>
      <c r="S129" s="20"/>
      <c r="T129" s="23"/>
    </row>
    <row r="130" spans="1:20" x14ac:dyDescent="0.25">
      <c r="A130" s="22">
        <v>102</v>
      </c>
      <c r="B130" s="8">
        <v>65833</v>
      </c>
      <c r="C130" s="15" t="s">
        <v>146</v>
      </c>
      <c r="D130" s="17"/>
      <c r="E130" s="17"/>
      <c r="F130" s="20">
        <v>5</v>
      </c>
      <c r="G130" s="20">
        <v>254.3</v>
      </c>
      <c r="H130" s="9"/>
      <c r="I130" s="20">
        <v>3</v>
      </c>
      <c r="J130" s="20">
        <v>152.58000000000001</v>
      </c>
      <c r="K130" s="9"/>
      <c r="L130" s="20">
        <v>7</v>
      </c>
      <c r="M130" s="20">
        <v>356.02</v>
      </c>
      <c r="N130" s="9"/>
      <c r="O130" s="20">
        <v>1</v>
      </c>
      <c r="P130" s="20">
        <v>17.73</v>
      </c>
      <c r="Q130" s="9"/>
      <c r="R130" s="20"/>
      <c r="S130" s="20"/>
      <c r="T130" s="23"/>
    </row>
    <row r="131" spans="1:20" ht="30" x14ac:dyDescent="0.25">
      <c r="A131" s="22">
        <v>103</v>
      </c>
      <c r="B131" s="8">
        <v>65940</v>
      </c>
      <c r="C131" s="15" t="s">
        <v>147</v>
      </c>
      <c r="D131" s="17"/>
      <c r="E131" s="17"/>
      <c r="F131" s="20">
        <v>3</v>
      </c>
      <c r="G131" s="20">
        <v>152.57999999999998</v>
      </c>
      <c r="H131" s="9"/>
      <c r="I131" s="20">
        <v>6</v>
      </c>
      <c r="J131" s="20">
        <v>305.16000000000003</v>
      </c>
      <c r="K131" s="9"/>
      <c r="L131" s="20">
        <v>5</v>
      </c>
      <c r="M131" s="20">
        <v>254.3</v>
      </c>
      <c r="N131" s="9"/>
      <c r="O131" s="20">
        <v>5</v>
      </c>
      <c r="P131" s="20">
        <v>88.65</v>
      </c>
      <c r="Q131" s="9"/>
      <c r="R131" s="20"/>
      <c r="S131" s="20"/>
      <c r="T131" s="23"/>
    </row>
    <row r="132" spans="1:20" ht="15.75" thickBot="1" x14ac:dyDescent="0.3">
      <c r="A132" s="26">
        <v>104</v>
      </c>
      <c r="B132" s="27">
        <v>100085</v>
      </c>
      <c r="C132" s="28" t="s">
        <v>141</v>
      </c>
      <c r="D132" s="29">
        <v>20</v>
      </c>
      <c r="E132" s="29">
        <f t="shared" si="18"/>
        <v>10</v>
      </c>
      <c r="F132" s="30">
        <v>2</v>
      </c>
      <c r="G132" s="30">
        <v>101.72</v>
      </c>
      <c r="H132" s="31">
        <f t="shared" si="25"/>
        <v>0.2</v>
      </c>
      <c r="I132" s="30">
        <v>3</v>
      </c>
      <c r="J132" s="30">
        <v>152.57999999999998</v>
      </c>
      <c r="K132" s="31">
        <f t="shared" si="22"/>
        <v>0.3</v>
      </c>
      <c r="L132" s="30">
        <v>3</v>
      </c>
      <c r="M132" s="30">
        <v>152.57999999999998</v>
      </c>
      <c r="N132" s="31">
        <f t="shared" si="23"/>
        <v>0.3</v>
      </c>
      <c r="O132" s="30">
        <v>1</v>
      </c>
      <c r="P132" s="30">
        <v>17.73</v>
      </c>
      <c r="Q132" s="31">
        <f t="shared" si="24"/>
        <v>0.16666666666666666</v>
      </c>
      <c r="R132" s="30"/>
      <c r="S132" s="30"/>
      <c r="T132" s="32"/>
    </row>
    <row r="133" spans="1:20" x14ac:dyDescent="0.25">
      <c r="B133" s="2"/>
      <c r="C133" s="2"/>
      <c r="D133" s="2"/>
    </row>
    <row r="134" spans="1:20" ht="37.5" customHeight="1" x14ac:dyDescent="0.25">
      <c r="A134" s="39" t="s">
        <v>142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</row>
    <row r="135" spans="1:20" ht="14.45" customHeight="1" x14ac:dyDescent="0.25">
      <c r="A135" s="33" t="s">
        <v>35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</row>
  </sheetData>
  <autoFilter ref="A27:T132" xr:uid="{BBE66915-A3B9-4FA8-8549-7AEA6CAAA8FF}"/>
  <sortState xmlns:xlrd2="http://schemas.microsoft.com/office/spreadsheetml/2017/richdata2" ref="B29:T127">
    <sortCondition ref="B29:B127"/>
  </sortState>
  <mergeCells count="39">
    <mergeCell ref="N2:R2"/>
    <mergeCell ref="N1:R1"/>
    <mergeCell ref="N5:R5"/>
    <mergeCell ref="N4:R4"/>
    <mergeCell ref="O8:Q8"/>
    <mergeCell ref="A19:T19"/>
    <mergeCell ref="A20:T20"/>
    <mergeCell ref="A21:T21"/>
    <mergeCell ref="F25:G25"/>
    <mergeCell ref="I25:J25"/>
    <mergeCell ref="O25:P25"/>
    <mergeCell ref="Q24:Q26"/>
    <mergeCell ref="F23:Q23"/>
    <mergeCell ref="A9:T9"/>
    <mergeCell ref="A11:T11"/>
    <mergeCell ref="A12:T12"/>
    <mergeCell ref="A16:T16"/>
    <mergeCell ref="A14:T14"/>
    <mergeCell ref="A17:T17"/>
    <mergeCell ref="I24:J24"/>
    <mergeCell ref="H24:H26"/>
    <mergeCell ref="K24:K26"/>
    <mergeCell ref="O24:P24"/>
    <mergeCell ref="L24:M24"/>
    <mergeCell ref="L25:M25"/>
    <mergeCell ref="N24:N26"/>
    <mergeCell ref="A23:A26"/>
    <mergeCell ref="B23:B26"/>
    <mergeCell ref="C23:C26"/>
    <mergeCell ref="E23:E26"/>
    <mergeCell ref="D23:D26"/>
    <mergeCell ref="R25:S25"/>
    <mergeCell ref="A18:T18"/>
    <mergeCell ref="T25:T26"/>
    <mergeCell ref="A135:T135"/>
    <mergeCell ref="F24:G24"/>
    <mergeCell ref="A136:T136"/>
    <mergeCell ref="R23:T24"/>
    <mergeCell ref="A134:T134"/>
  </mergeCells>
  <pageMargins left="0.39370078740157483" right="0" top="0.39370078740157483" bottom="0.39370078740157483" header="0" footer="0"/>
  <pageSetup paperSize="9" scale="63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2025 m.</vt:lpstr>
      <vt:lpstr>'2025 m.'!nac5a3062ba3c479b9f9213bd40d86201</vt:lpstr>
      <vt:lpstr>'2025 m.'!Print_Area</vt:lpstr>
      <vt:lpstr>'2025 m.'!Print_Titles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2024-10-25T14:31:55Z</cp:lastPrinted>
  <dcterms:created xsi:type="dcterms:W3CDTF">2022-02-11T09:09:04Z</dcterms:created>
  <dcterms:modified xsi:type="dcterms:W3CDTF">2025-04-22T12:34:15Z</dcterms:modified>
  <cp:category/>
  <cp:contentStatus/>
</cp:coreProperties>
</file>