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ketvirtis\"/>
    </mc:Choice>
  </mc:AlternateContent>
  <xr:revisionPtr revIDLastSave="0" documentId="13_ncr:1_{62A1210F-07F1-4C95-A833-6846AFFC0858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5 m." sheetId="1" r:id="rId1"/>
  </sheets>
  <definedNames>
    <definedName name="_xlnm._FilterDatabase" localSheetId="0" hidden="1">'2025 m.'!$A$26:$Y$128</definedName>
    <definedName name="_Hlk81406292" localSheetId="0">'2025 m.'!#REF!</definedName>
    <definedName name="nac5a3062ba3c479b9f9213bd40d86201" localSheetId="0">'2025 m.'!$X$8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0" i="1"/>
  <c r="E31" i="1"/>
  <c r="H31" i="1" s="1"/>
  <c r="E32" i="1"/>
  <c r="E33" i="1"/>
  <c r="H33" i="1" s="1"/>
  <c r="E34" i="1"/>
  <c r="H34" i="1" s="1"/>
  <c r="E35" i="1"/>
  <c r="H35" i="1" s="1"/>
  <c r="E36" i="1"/>
  <c r="H36" i="1" s="1"/>
  <c r="E37" i="1"/>
  <c r="E38" i="1"/>
  <c r="E39" i="1"/>
  <c r="E40" i="1"/>
  <c r="E41" i="1"/>
  <c r="H41" i="1" s="1"/>
  <c r="E42" i="1"/>
  <c r="H42" i="1" s="1"/>
  <c r="E43" i="1"/>
  <c r="E44" i="1"/>
  <c r="H44" i="1" s="1"/>
  <c r="E46" i="1"/>
  <c r="E47" i="1"/>
  <c r="E52" i="1"/>
  <c r="H52" i="1" s="1"/>
  <c r="E53" i="1"/>
  <c r="E54" i="1"/>
  <c r="E55" i="1"/>
  <c r="H55" i="1" s="1"/>
  <c r="E56" i="1"/>
  <c r="H56" i="1" s="1"/>
  <c r="E57" i="1"/>
  <c r="H57" i="1" s="1"/>
  <c r="E58" i="1"/>
  <c r="E59" i="1"/>
  <c r="H59" i="1" s="1"/>
  <c r="E60" i="1"/>
  <c r="E61" i="1"/>
  <c r="H61" i="1" s="1"/>
  <c r="E62" i="1"/>
  <c r="H62" i="1" s="1"/>
  <c r="E63" i="1"/>
  <c r="H63" i="1" s="1"/>
  <c r="E64" i="1"/>
  <c r="E65" i="1"/>
  <c r="H65" i="1" s="1"/>
  <c r="E66" i="1"/>
  <c r="H66" i="1" s="1"/>
  <c r="E67" i="1"/>
  <c r="H67" i="1" s="1"/>
  <c r="E68" i="1"/>
  <c r="H68" i="1" s="1"/>
  <c r="E69" i="1"/>
  <c r="H69" i="1" s="1"/>
  <c r="E70" i="1"/>
  <c r="E71" i="1"/>
  <c r="H71" i="1" s="1"/>
  <c r="E72" i="1"/>
  <c r="E73" i="1"/>
  <c r="H73" i="1" s="1"/>
  <c r="E75" i="1"/>
  <c r="H75" i="1" s="1"/>
  <c r="E77" i="1"/>
  <c r="H77" i="1" s="1"/>
  <c r="E78" i="1"/>
  <c r="E79" i="1"/>
  <c r="E80" i="1"/>
  <c r="H80" i="1" s="1"/>
  <c r="E81" i="1"/>
  <c r="H81" i="1" s="1"/>
  <c r="E82" i="1"/>
  <c r="E83" i="1"/>
  <c r="H83" i="1" s="1"/>
  <c r="E84" i="1"/>
  <c r="H84" i="1" s="1"/>
  <c r="E85" i="1"/>
  <c r="H85" i="1" s="1"/>
  <c r="E86" i="1"/>
  <c r="E87" i="1"/>
  <c r="E88" i="1"/>
  <c r="E89" i="1"/>
  <c r="E90" i="1"/>
  <c r="H90" i="1" s="1"/>
  <c r="E91" i="1"/>
  <c r="H91" i="1" s="1"/>
  <c r="E92" i="1"/>
  <c r="H92" i="1" s="1"/>
  <c r="E93" i="1"/>
  <c r="H93" i="1" s="1"/>
  <c r="E94" i="1"/>
  <c r="H94" i="1" s="1"/>
  <c r="E95" i="1"/>
  <c r="E96" i="1"/>
  <c r="H96" i="1" s="1"/>
  <c r="E97" i="1"/>
  <c r="E98" i="1"/>
  <c r="E99" i="1"/>
  <c r="H99" i="1" s="1"/>
  <c r="E100" i="1"/>
  <c r="E101" i="1"/>
  <c r="H101" i="1" s="1"/>
  <c r="E102" i="1"/>
  <c r="E103" i="1"/>
  <c r="E104" i="1"/>
  <c r="E105" i="1"/>
  <c r="H105" i="1" s="1"/>
  <c r="E106" i="1"/>
  <c r="H106" i="1" s="1"/>
  <c r="E107" i="1"/>
  <c r="H107" i="1" s="1"/>
  <c r="E108" i="1"/>
  <c r="E109" i="1"/>
  <c r="E110" i="1"/>
  <c r="H110" i="1" s="1"/>
  <c r="E111" i="1"/>
  <c r="E112" i="1"/>
  <c r="H112" i="1" s="1"/>
  <c r="E113" i="1"/>
  <c r="E114" i="1"/>
  <c r="H114" i="1" s="1"/>
  <c r="E115" i="1"/>
  <c r="H115" i="1" s="1"/>
  <c r="E116" i="1"/>
  <c r="E117" i="1"/>
  <c r="H117" i="1" s="1"/>
  <c r="E118" i="1"/>
  <c r="E119" i="1"/>
  <c r="E120" i="1"/>
  <c r="H120" i="1" s="1"/>
  <c r="E121" i="1"/>
  <c r="H121" i="1" s="1"/>
  <c r="E123" i="1"/>
  <c r="H123" i="1" s="1"/>
  <c r="E124" i="1"/>
  <c r="H124" i="1" s="1"/>
  <c r="E125" i="1"/>
  <c r="E126" i="1"/>
  <c r="E127" i="1"/>
  <c r="H127" i="1" s="1"/>
  <c r="E28" i="1"/>
  <c r="H28" i="1" s="1"/>
  <c r="H29" i="1"/>
  <c r="H30" i="1"/>
  <c r="H32" i="1"/>
  <c r="H37" i="1"/>
  <c r="H38" i="1"/>
  <c r="H39" i="1"/>
  <c r="H40" i="1"/>
  <c r="H43" i="1"/>
  <c r="H46" i="1"/>
  <c r="H47" i="1"/>
  <c r="H53" i="1"/>
  <c r="H54" i="1"/>
  <c r="H64" i="1"/>
  <c r="H70" i="1"/>
  <c r="H72" i="1"/>
  <c r="H79" i="1"/>
  <c r="H82" i="1"/>
  <c r="H86" i="1"/>
  <c r="H87" i="1"/>
  <c r="H88" i="1"/>
  <c r="H89" i="1"/>
  <c r="H95" i="1"/>
  <c r="H98" i="1"/>
  <c r="H100" i="1"/>
  <c r="H102" i="1"/>
  <c r="H103" i="1"/>
  <c r="H108" i="1"/>
  <c r="H109" i="1"/>
  <c r="H111" i="1"/>
  <c r="H118" i="1"/>
  <c r="H119" i="1"/>
  <c r="T27" i="1"/>
  <c r="P27" i="1"/>
  <c r="N27" i="1"/>
  <c r="L27" i="1"/>
  <c r="K27" i="1"/>
  <c r="I27" i="1"/>
  <c r="V27" i="1" l="1"/>
  <c r="Q27" i="1"/>
  <c r="W27" i="1"/>
  <c r="O27" i="1"/>
  <c r="U27" i="1"/>
  <c r="S27" i="1"/>
  <c r="J27" i="1"/>
  <c r="X27" i="1"/>
  <c r="F27" i="1"/>
  <c r="G27" i="1"/>
  <c r="E27" i="1"/>
  <c r="M27" i="1" s="1"/>
  <c r="D27" i="1"/>
  <c r="H27" i="1" l="1"/>
  <c r="R27" i="1"/>
  <c r="Y27" i="1"/>
</calcChain>
</file>

<file path=xl/sharedStrings.xml><?xml version="1.0" encoding="utf-8"?>
<sst xmlns="http://schemas.openxmlformats.org/spreadsheetml/2006/main" count="190" uniqueCount="150">
  <si>
    <t>(Teritorinės ligonių kasos pavadinimas)</t>
  </si>
  <si>
    <t>(Ataskaitinis laikotarpis)</t>
  </si>
  <si>
    <t>(Registracijos data ir Nr.)</t>
  </si>
  <si>
    <t>(Vieta)</t>
  </si>
  <si>
    <t>Eil. Nr.</t>
  </si>
  <si>
    <t>Asmens sveikatos priežiūros įstaigos (toliau – ASPĮ) identifikacinis numeris</t>
  </si>
  <si>
    <t>ASPĮ pavadinimas</t>
  </si>
  <si>
    <t>vnt.</t>
  </si>
  <si>
    <t>Eur</t>
  </si>
  <si>
    <t xml:space="preserve">Forma patvirtinta  </t>
  </si>
  <si>
    <t xml:space="preserve"> Valstybinės ligonių kasos prie </t>
  </si>
  <si>
    <t xml:space="preserve"> Sveikatos apsaugos ministerijos direktoriaus </t>
  </si>
  <si>
    <t>Įvykdyta proc. (6/5 x 100)</t>
  </si>
  <si>
    <t>STOROSIOS ŽARNOS VĖŽIO ANKSTYVOSIOS DIAGNOSTIKOS FINANSAVIMO PROGRAMOS VYKDYMO ATASKAITA</t>
  </si>
  <si>
    <t>(Storosios žarnos vėžio ankstyvosios diagnostikos finansavimo programos vykdymo ataskaitos forma)</t>
  </si>
  <si>
    <t>Planuojama patikrinti per ataskaitinį laikotarpį*</t>
  </si>
  <si>
    <t>Paciento siuntimas pas gydytoją specialistą atlikti kolonoskopiją</t>
  </si>
  <si>
    <t>kodas 3019</t>
  </si>
  <si>
    <t>kodas 3020</t>
  </si>
  <si>
    <t>kodas 3021</t>
  </si>
  <si>
    <t>kodai 3025–3036, 3421</t>
  </si>
  <si>
    <t>proc.</t>
  </si>
  <si>
    <t>kodas 4468</t>
  </si>
  <si>
    <t>Gydytojo specialisto konsultacija, kai atliekama kolonoskopija ir, jei reikia, paimama biopsijos medžiaga, netaikant intraveninės nejautros</t>
  </si>
  <si>
    <t>Gydytojo specialisto konsultacija, kai atliekama kolonoskopija, polipektomija ir, jei reikia, paimama biopsijos medžiaga, taikant intraveninę nejautrą</t>
  </si>
  <si>
    <t>kodas 4528</t>
  </si>
  <si>
    <t>Gydytojo specialisto konsultacija, kai atliekama kolonoskopija, polipektomija ir, jei reikia, paimama biopsijos medžiaga, netaikant intraveninės nejautros</t>
  </si>
  <si>
    <t xml:space="preserve"> 2006 m. kovo 29 d. įsakymu Nr. 1K-43 </t>
  </si>
  <si>
    <t>Prie ASPĮ prirašytų 50–74 m. (imtinai) asmenų skaičius (sausio 1 d. duomenimis)</t>
  </si>
  <si>
    <t>Gydytojo specialisto konsultacija, kai atliekama kolonoskopija ir, jei reikia, paimama biopsijos medžiaga, taikant intraveninę nejautrą</t>
  </si>
  <si>
    <t>kodas 4678</t>
  </si>
  <si>
    <t>Informavimo apie storosios žarnos vėžio ankstyvąją diagnostiką paslauga</t>
  </si>
  <si>
    <t>kodai 4679, 4680</t>
  </si>
  <si>
    <t>Imunocheminio slapto kraujavimo išmatose tyrimo (iFOBT) atlikimo ir rezultatų įvertinimo paslauga</t>
  </si>
  <si>
    <t xml:space="preserve"> (Valstybinės ligonių kasos prie  </t>
  </si>
  <si>
    <t xml:space="preserve"> Sveikatos apsaugos ministerijos direktoriaus  </t>
  </si>
  <si>
    <t>Biopsijos medžiagos histologinio ištyrimo ir įvertinimo paslauga</t>
  </si>
  <si>
    <t xml:space="preserve"> 2025 m. sausio 31 d. įsakymo Nr. 1K-29 redakcija) </t>
  </si>
  <si>
    <t>VILNIAUS TERITORINĖ LIGONIŲ KASA</t>
  </si>
  <si>
    <t>2025 m. sausio–kovo mėn.</t>
  </si>
  <si>
    <t>Vilnius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</si>
  <si>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</si>
  <si>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</si>
  <si>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</si>
  <si>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</si>
  <si>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</si>
  <si>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</si>
  <si>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</si>
  <si>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</si>
  <si>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</si>
  <si>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</si>
  <si>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</si>
  <si>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</si>
  <si>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</si>
  <si>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</si>
  <si>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</si>
  <si>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</si>
  <si>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</si>
  <si>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VšĮ Mykolo Marcinkevičiaus ligoninė</t>
  </si>
  <si>
    <t>VšĮ Vilniaus miesto klinikinė ligoninė</t>
  </si>
  <si>
    <t>Lietuvos Respublikos vidaus reikalų ministerijos Medicinos centras</t>
  </si>
  <si>
    <t>VšĮ Druskininkų ligoninė</t>
  </si>
  <si>
    <t>VšĮ Ukmergės ligoninė</t>
  </si>
  <si>
    <t>VšĮ Šalčininkų rajono savivaldybės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</si>
  <si>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</si>
  <si>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</si>
  <si>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</si>
  <si>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</si>
  <si>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</si>
  <si>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</si>
  <si>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</si>
  <si>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</si>
  <si>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</si>
  <si>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</si>
  <si>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</si>
  <si>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</si>
  <si>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</si>
  <si>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</si>
  <si>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</si>
  <si>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</si>
  <si>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</si>
  <si>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</si>
  <si>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</si>
  <si>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</si>
  <si>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</si>
  <si>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</si>
  <si>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„Baltijos ir Amerikos terapijos ir chirurgijos klinika“</t>
  </si>
  <si>
    <t>UAB „Alicija ir partneriai“</t>
  </si>
  <si>
    <t>UAB „Kardiolita“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</si>
  <si>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</si>
  <si>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</si>
  <si>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</si>
  <si>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</si>
  <si>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</si>
  <si>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</si>
  <si>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</si>
  <si>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</si>
  <si>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</si>
  <si>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</si>
  <si>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</si>
  <si>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</si>
  <si>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</si>
  <si>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</si>
  <si>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</si>
  <si>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</si>
  <si>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</si>
  <si>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</si>
  <si>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</si>
  <si>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</si>
  <si>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</si>
  <si>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</si>
  <si>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</si>
  <si>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</si>
  <si>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</si>
  <si>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Lietuvos kalėjimų tarnyba</t>
  </si>
  <si>
    <t>UAB „Gilės“</t>
  </si>
  <si>
    <t>Integralios medicinos centras UAB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</si>
  <si>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</si>
  <si>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</si>
  <si>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</si>
  <si>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</si>
  <si>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Bendruomenės gydymo centras UAB</t>
  </si>
  <si>
    <t>IĮ Stanaičių šeimos klinika</t>
  </si>
  <si>
    <t>„Unavita“ UAB klinika</t>
  </si>
  <si>
    <t>UAB „Jašiūnų šeimos klinika“</t>
  </si>
  <si>
    <t>UAB „Baltic BioScience“</t>
  </si>
  <si>
    <t>UAB „Vaikų ir jaunimo klinika Empatija“</t>
  </si>
  <si>
    <t>Addere UAB</t>
  </si>
  <si>
    <t>UAB „InnMed“</t>
  </si>
  <si>
    <t>UAB „Tavo profilaktika“</t>
  </si>
  <si>
    <t>UAB „Omedica“</t>
  </si>
  <si>
    <t>UAB „RVL klinika“</t>
  </si>
  <si>
    <t>UAB „Bendrystės klinika“</t>
  </si>
  <si>
    <t>UAB „Vaisingumo klinika“</t>
  </si>
  <si>
    <t>UAB „Klinika RVK“</t>
  </si>
  <si>
    <t>VšĮ Vilnelės šeimos klinika</t>
  </si>
  <si>
    <t>UAB „Gerovės klinika“</t>
  </si>
  <si>
    <t>-</t>
  </si>
  <si>
    <t>Iš viso:</t>
  </si>
  <si>
    <t>UAB Vingio klinika</t>
  </si>
  <si>
    <t>UAB „Pagirių šiltnamiai“ (sutartis negalioja nuo 2025-02-01)</t>
  </si>
  <si>
    <t xml:space="preserve">Informavimas apie storosios žarnos vėžio ankstyvąją diagnostiką ir iFOBT rezultatų įvertinimas </t>
  </si>
  <si>
    <t>kodai 3023, 3024</t>
  </si>
  <si>
    <t xml:space="preserve">vnt. </t>
  </si>
  <si>
    <t>eur</t>
  </si>
  <si>
    <t>Įvykdyta proc. ((9+11)/5 x 100)</t>
  </si>
  <si>
    <t>UAB „Džiaugsmo klinika“</t>
  </si>
  <si>
    <t>UAB „Medisanitas“</t>
  </si>
  <si>
    <t>2025-04-22 Nr. S-1</t>
  </si>
  <si>
    <t xml:space="preserve">* Prie ASPĮ prirašytų 50–74 m. (imtinai) asmenų skaičių (sausio 1 d. duomenimis) dalijame iš programoje nustatyto laikotarpio (atitinkamo metų skaičiaus) tarp periodinių patikrinimų (jei skaičiuojama, kiek asmenų planuojama patikrinti per ketvirtį, dar dalijame iš 4).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</si>
</sst>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</font>
    <font>
      <sz val="10"/>
      <color rgb="FFFF0000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2" fillId="0" borderId="0"/>
  </cellStyleXfs>
  <cellXfs count="7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3" applyFont="1" applyBorder="1" applyAlignment="1" applyProtection="1">
      <alignment horizontal="center" vertical="center" wrapText="1"/>
      <protection locked="0"/>
    </xf>
    <xf numFmtId="43" fontId="13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4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5" fillId="0" borderId="1" xfId="4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right" vertical="center" wrapText="1"/>
    </xf>
    <xf numFmtId="9" fontId="2" fillId="0" borderId="8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9" fontId="1" fillId="2" borderId="1" xfId="0" applyNumberFormat="1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0" xfId="1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5">
    <cellStyle name="Hipersaitas" xfId="1" builtinId="8"/>
    <cellStyle name="Įprastas" xfId="0" builtinId="0"/>
    <cellStyle name="Kablelis" xfId="2" builtinId="3"/>
    <cellStyle name="Paprastas_Priesinės liaukos vezioPrevprogr_ataskaita" xfId="4" xr:uid="{96869E95-7BE1-44BA-83A7-4D2F24C308BF}"/>
    <cellStyle name="Paprastas_SirdiesirkraujagysliuPrevprogr_ataskaita" xfId="3" xr:uid="{479E50E8-E052-41E3-856C-80BBF6416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Y131"/>
  <sheetViews>
    <sheetView tabSelected="1" view="pageBreakPreview" zoomScaleNormal="70" zoomScaleSheetLayoutView="100" workbookViewId="0">
      <selection activeCell="B22" sqref="B22"/>
    </sheetView>
  </sheetViews>
  <sheetFormatPr defaultColWidth="8.85546875" defaultRowHeight="12.75" x14ac:dyDescent="0.2"/>
  <cols>
    <col min="1" max="1" width="5.7109375" style="1" customWidth="1"/>
    <col min="2" max="2" width="6.5703125" style="1" customWidth="1"/>
    <col min="3" max="3" width="22.140625" style="2" customWidth="1"/>
    <col min="4" max="4" width="10.7109375" style="3" customWidth="1"/>
    <col min="5" max="5" width="8.85546875" style="3" customWidth="1"/>
    <col min="6" max="6" width="8.85546875" style="3"/>
    <col min="7" max="7" width="10.28515625" style="3" customWidth="1"/>
    <col min="8" max="13" width="9.7109375" style="3" customWidth="1"/>
    <col min="14" max="14" width="9" style="3" customWidth="1"/>
    <col min="15" max="16" width="9.28515625" style="3" customWidth="1"/>
    <col min="17" max="17" width="8.85546875" style="3"/>
    <col min="18" max="18" width="9.85546875" style="3" customWidth="1"/>
    <col min="19" max="19" width="10.85546875" style="3" customWidth="1"/>
    <col min="20" max="20" width="9.140625" style="3" customWidth="1"/>
    <col min="21" max="23" width="10.85546875" style="3" customWidth="1"/>
    <col min="24" max="25" width="9.140625" style="3" customWidth="1"/>
    <col min="26" max="16384" width="8.85546875" style="1"/>
  </cols>
  <sheetData>
    <row r="1" spans="1:25" x14ac:dyDescent="0.2">
      <c r="S1" s="58" t="s">
        <v>9</v>
      </c>
      <c r="T1" s="58"/>
      <c r="U1" s="58"/>
      <c r="V1" s="58"/>
      <c r="W1" s="58"/>
      <c r="X1" s="58"/>
      <c r="Y1" s="58"/>
    </row>
    <row r="2" spans="1:25" x14ac:dyDescent="0.2">
      <c r="S2" s="58" t="s">
        <v>10</v>
      </c>
      <c r="T2" s="58"/>
      <c r="U2" s="58"/>
      <c r="V2" s="58"/>
      <c r="W2" s="58"/>
      <c r="X2" s="58"/>
      <c r="Y2" s="58"/>
    </row>
    <row r="3" spans="1:25" x14ac:dyDescent="0.2">
      <c r="S3" s="48" t="s">
        <v>11</v>
      </c>
      <c r="T3" s="48"/>
      <c r="U3" s="48"/>
      <c r="V3" s="48"/>
      <c r="W3" s="48"/>
      <c r="X3" s="48"/>
      <c r="Y3" s="48"/>
    </row>
    <row r="4" spans="1:25" x14ac:dyDescent="0.2">
      <c r="S4" s="58" t="s">
        <v>27</v>
      </c>
      <c r="T4" s="58"/>
      <c r="U4" s="58"/>
      <c r="V4" s="58"/>
      <c r="W4" s="58"/>
      <c r="X4" s="58"/>
      <c r="Y4" s="58"/>
    </row>
    <row r="5" spans="1:25" x14ac:dyDescent="0.2">
      <c r="S5" s="58" t="s">
        <v>34</v>
      </c>
      <c r="T5" s="58"/>
      <c r="U5" s="58"/>
      <c r="V5" s="58"/>
      <c r="W5" s="58"/>
      <c r="X5" s="58"/>
      <c r="Y5" s="58"/>
    </row>
    <row r="6" spans="1:25" x14ac:dyDescent="0.2">
      <c r="S6" s="48" t="s">
        <v>35</v>
      </c>
      <c r="T6" s="4"/>
      <c r="U6" s="4"/>
      <c r="V6" s="4"/>
      <c r="W6" s="4"/>
      <c r="X6" s="4"/>
    </row>
    <row r="7" spans="1:25" x14ac:dyDescent="0.2">
      <c r="S7" s="48" t="s">
        <v>37</v>
      </c>
      <c r="T7" s="4"/>
      <c r="U7" s="4"/>
      <c r="V7" s="4"/>
      <c r="W7" s="4"/>
      <c r="X7" s="4"/>
    </row>
    <row r="8" spans="1:25" x14ac:dyDescent="0.2">
      <c r="A8" s="5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59"/>
      <c r="Y8" s="59"/>
    </row>
    <row r="9" spans="1:25" x14ac:dyDescent="0.2">
      <c r="A9" s="60" t="s">
        <v>14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5" x14ac:dyDescent="0.2">
      <c r="A10" s="5"/>
      <c r="B10" s="6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x14ac:dyDescent="0.2">
      <c r="A11" s="60" t="s">
        <v>38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 x14ac:dyDescent="0.2">
      <c r="A12" s="61" t="s">
        <v>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5" x14ac:dyDescent="0.2">
      <c r="A13" s="10"/>
      <c r="B13" s="6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x14ac:dyDescent="0.2">
      <c r="A14" s="60" t="s">
        <v>13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x14ac:dyDescent="0.2">
      <c r="A15" s="5"/>
      <c r="B15" s="6"/>
      <c r="C15" s="7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2">
      <c r="A16" s="62" t="s">
        <v>39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</row>
    <row r="17" spans="1:25" x14ac:dyDescent="0.2">
      <c r="A17" s="63" t="s">
        <v>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</row>
    <row r="18" spans="1:25" x14ac:dyDescent="0.2">
      <c r="A18" s="62" t="s">
        <v>148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x14ac:dyDescent="0.2">
      <c r="A19" s="63" t="s">
        <v>2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</row>
    <row r="20" spans="1:25" x14ac:dyDescent="0.2">
      <c r="A20" s="62" t="s">
        <v>40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</row>
    <row r="21" spans="1:25" x14ac:dyDescent="0.2">
      <c r="A21" s="63" t="s">
        <v>3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</row>
    <row r="22" spans="1:25" ht="13.5" thickBot="1" x14ac:dyDescent="0.25">
      <c r="A22" s="11"/>
      <c r="B22" s="6"/>
      <c r="C22" s="7"/>
      <c r="D22" s="8"/>
      <c r="E22" s="8"/>
      <c r="F22" s="12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W22" s="8"/>
      <c r="X22" s="8"/>
      <c r="Y22" s="8"/>
    </row>
    <row r="23" spans="1:25" ht="111" customHeight="1" x14ac:dyDescent="0.2">
      <c r="A23" s="70" t="s">
        <v>4</v>
      </c>
      <c r="B23" s="56" t="s">
        <v>5</v>
      </c>
      <c r="C23" s="64" t="s">
        <v>6</v>
      </c>
      <c r="D23" s="64" t="s">
        <v>28</v>
      </c>
      <c r="E23" s="66" t="s">
        <v>15</v>
      </c>
      <c r="F23" s="56" t="s">
        <v>31</v>
      </c>
      <c r="G23" s="56"/>
      <c r="H23" s="56" t="s">
        <v>12</v>
      </c>
      <c r="I23" s="56" t="s">
        <v>33</v>
      </c>
      <c r="J23" s="56"/>
      <c r="K23" s="56" t="s">
        <v>141</v>
      </c>
      <c r="L23" s="56"/>
      <c r="M23" s="56" t="s">
        <v>145</v>
      </c>
      <c r="N23" s="56" t="s">
        <v>16</v>
      </c>
      <c r="O23" s="56"/>
      <c r="P23" s="56" t="s">
        <v>23</v>
      </c>
      <c r="Q23" s="56"/>
      <c r="R23" s="56" t="s">
        <v>29</v>
      </c>
      <c r="S23" s="56"/>
      <c r="T23" s="56" t="s">
        <v>24</v>
      </c>
      <c r="U23" s="56"/>
      <c r="V23" s="56" t="s">
        <v>26</v>
      </c>
      <c r="W23" s="56"/>
      <c r="X23" s="56" t="s">
        <v>36</v>
      </c>
      <c r="Y23" s="72"/>
    </row>
    <row r="24" spans="1:25" x14ac:dyDescent="0.2">
      <c r="A24" s="71"/>
      <c r="B24" s="57"/>
      <c r="C24" s="65"/>
      <c r="D24" s="65"/>
      <c r="E24" s="67"/>
      <c r="F24" s="57" t="s">
        <v>30</v>
      </c>
      <c r="G24" s="57"/>
      <c r="H24" s="57"/>
      <c r="I24" s="57" t="s">
        <v>32</v>
      </c>
      <c r="J24" s="57"/>
      <c r="K24" s="57" t="s">
        <v>142</v>
      </c>
      <c r="L24" s="57"/>
      <c r="M24" s="57"/>
      <c r="N24" s="57" t="s">
        <v>17</v>
      </c>
      <c r="O24" s="57"/>
      <c r="P24" s="55" t="s">
        <v>18</v>
      </c>
      <c r="Q24" s="55"/>
      <c r="R24" s="55" t="s">
        <v>19</v>
      </c>
      <c r="S24" s="55"/>
      <c r="T24" s="55" t="s">
        <v>22</v>
      </c>
      <c r="U24" s="55"/>
      <c r="V24" s="55" t="s">
        <v>25</v>
      </c>
      <c r="W24" s="55"/>
      <c r="X24" s="57" t="s">
        <v>20</v>
      </c>
      <c r="Y24" s="69"/>
    </row>
    <row r="25" spans="1:25" x14ac:dyDescent="0.2">
      <c r="A25" s="71"/>
      <c r="B25" s="57"/>
      <c r="C25" s="65"/>
      <c r="D25" s="65"/>
      <c r="E25" s="67"/>
      <c r="F25" s="15" t="s">
        <v>7</v>
      </c>
      <c r="G25" s="15" t="s">
        <v>8</v>
      </c>
      <c r="H25" s="15" t="s">
        <v>21</v>
      </c>
      <c r="I25" s="15" t="s">
        <v>7</v>
      </c>
      <c r="J25" s="15" t="s">
        <v>8</v>
      </c>
      <c r="K25" s="16" t="s">
        <v>143</v>
      </c>
      <c r="L25" s="17" t="s">
        <v>144</v>
      </c>
      <c r="M25" s="15" t="s">
        <v>21</v>
      </c>
      <c r="N25" s="15" t="s">
        <v>7</v>
      </c>
      <c r="O25" s="15" t="s">
        <v>8</v>
      </c>
      <c r="P25" s="15" t="s">
        <v>7</v>
      </c>
      <c r="Q25" s="15" t="s">
        <v>8</v>
      </c>
      <c r="R25" s="15" t="s">
        <v>7</v>
      </c>
      <c r="S25" s="15" t="s">
        <v>8</v>
      </c>
      <c r="T25" s="15" t="s">
        <v>7</v>
      </c>
      <c r="U25" s="15" t="s">
        <v>8</v>
      </c>
      <c r="V25" s="15" t="s">
        <v>7</v>
      </c>
      <c r="W25" s="15" t="s">
        <v>8</v>
      </c>
      <c r="X25" s="15" t="s">
        <v>7</v>
      </c>
      <c r="Y25" s="18" t="s">
        <v>8</v>
      </c>
    </row>
    <row r="26" spans="1:25" x14ac:dyDescent="0.2">
      <c r="A26" s="31">
        <v>1</v>
      </c>
      <c r="B26" s="32">
        <v>2</v>
      </c>
      <c r="C26" s="32">
        <v>3</v>
      </c>
      <c r="D26" s="32">
        <v>4</v>
      </c>
      <c r="E26" s="32">
        <v>5</v>
      </c>
      <c r="F26" s="32">
        <v>6</v>
      </c>
      <c r="G26" s="32">
        <v>7</v>
      </c>
      <c r="H26" s="32">
        <v>8</v>
      </c>
      <c r="I26" s="32">
        <v>9</v>
      </c>
      <c r="J26" s="32">
        <v>10</v>
      </c>
      <c r="K26" s="33">
        <v>11</v>
      </c>
      <c r="L26" s="33">
        <v>12</v>
      </c>
      <c r="M26" s="32">
        <v>13</v>
      </c>
      <c r="N26" s="32">
        <v>14</v>
      </c>
      <c r="O26" s="32">
        <v>15</v>
      </c>
      <c r="P26" s="32">
        <v>16</v>
      </c>
      <c r="Q26" s="32">
        <v>17</v>
      </c>
      <c r="R26" s="32">
        <v>18</v>
      </c>
      <c r="S26" s="32">
        <v>19</v>
      </c>
      <c r="T26" s="32">
        <v>20</v>
      </c>
      <c r="U26" s="32">
        <v>21</v>
      </c>
      <c r="V26" s="32">
        <v>22</v>
      </c>
      <c r="W26" s="32">
        <v>23</v>
      </c>
      <c r="X26" s="32">
        <v>24</v>
      </c>
      <c r="Y26" s="36">
        <v>25</v>
      </c>
    </row>
    <row r="27" spans="1:25" s="19" customFormat="1" x14ac:dyDescent="0.2">
      <c r="A27" s="49"/>
      <c r="B27" s="50"/>
      <c r="C27" s="50" t="s">
        <v>138</v>
      </c>
      <c r="D27" s="51">
        <f>SUM(D28:D127)</f>
        <v>311708</v>
      </c>
      <c r="E27" s="51">
        <f>SUM(E28:E127)</f>
        <v>38963.5</v>
      </c>
      <c r="F27" s="51">
        <f>SUM(F28:F127)</f>
        <v>38875</v>
      </c>
      <c r="G27" s="52">
        <f>SUM(G28:G127)</f>
        <v>124788.75000000004</v>
      </c>
      <c r="H27" s="53">
        <f>+F27/E27</f>
        <v>0.99772864347402057</v>
      </c>
      <c r="I27" s="51">
        <f>SUM(I28:I127)</f>
        <v>23497</v>
      </c>
      <c r="J27" s="52">
        <f>SUM(J28:J127)</f>
        <v>320029.1399999999</v>
      </c>
      <c r="K27" s="51">
        <f>SUM(K28:K127)</f>
        <v>794</v>
      </c>
      <c r="L27" s="52">
        <f>SUM(L28:L127)</f>
        <v>13363.019999999999</v>
      </c>
      <c r="M27" s="53">
        <f>+(I27+K27)/E27</f>
        <v>0.62342962002900149</v>
      </c>
      <c r="N27" s="51">
        <f t="shared" ref="N27:Y27" si="0">SUM(N28:N127)</f>
        <v>1446</v>
      </c>
      <c r="O27" s="52">
        <f t="shared" si="0"/>
        <v>40863.960000000006</v>
      </c>
      <c r="P27" s="51">
        <f t="shared" si="0"/>
        <v>21</v>
      </c>
      <c r="Q27" s="52">
        <f t="shared" si="0"/>
        <v>1939.14</v>
      </c>
      <c r="R27" s="51">
        <f t="shared" si="0"/>
        <v>968</v>
      </c>
      <c r="S27" s="52">
        <f t="shared" si="0"/>
        <v>142208.88000000003</v>
      </c>
      <c r="T27" s="51">
        <f t="shared" si="0"/>
        <v>693</v>
      </c>
      <c r="U27" s="52">
        <f t="shared" si="0"/>
        <v>118503</v>
      </c>
      <c r="V27" s="51">
        <f t="shared" si="0"/>
        <v>7</v>
      </c>
      <c r="W27" s="52">
        <f t="shared" si="0"/>
        <v>816.41</v>
      </c>
      <c r="X27" s="51">
        <f t="shared" si="0"/>
        <v>712</v>
      </c>
      <c r="Y27" s="54">
        <f t="shared" si="0"/>
        <v>65034.080000000009</v>
      </c>
    </row>
    <row r="28" spans="1:25" ht="51" x14ac:dyDescent="0.2">
      <c r="A28" s="13">
        <v>1</v>
      </c>
      <c r="B28" s="14">
        <v>77</v>
      </c>
      <c r="C28" s="20" t="s">
        <v>41</v>
      </c>
      <c r="D28" s="21">
        <v>5709</v>
      </c>
      <c r="E28" s="21">
        <f>(D28/2)/4</f>
        <v>713.625</v>
      </c>
      <c r="F28" s="22">
        <v>372</v>
      </c>
      <c r="G28" s="34">
        <v>1194.1199999999999</v>
      </c>
      <c r="H28" s="46">
        <f>+F28/E28</f>
        <v>0.52128218602207044</v>
      </c>
      <c r="I28" s="22">
        <v>329</v>
      </c>
      <c r="J28" s="34">
        <v>4480.9799999999996</v>
      </c>
      <c r="K28" s="22">
        <v>52</v>
      </c>
      <c r="L28" s="34">
        <v>875.16</v>
      </c>
      <c r="M28" s="46">
        <v>0.53389385181292692</v>
      </c>
      <c r="N28" s="22">
        <v>36</v>
      </c>
      <c r="O28" s="34">
        <v>1017.3600000000001</v>
      </c>
      <c r="P28" s="22"/>
      <c r="Q28" s="34"/>
      <c r="R28" s="22"/>
      <c r="S28" s="34"/>
      <c r="T28" s="22"/>
      <c r="U28" s="34"/>
      <c r="V28" s="22"/>
      <c r="W28" s="34"/>
      <c r="X28" s="22"/>
      <c r="Y28" s="37"/>
    </row>
    <row r="29" spans="1:25" ht="38.25" x14ac:dyDescent="0.2">
      <c r="A29" s="13">
        <v>2</v>
      </c>
      <c r="B29" s="14">
        <v>79</v>
      </c>
      <c r="C29" s="20" t="s">
        <v>42</v>
      </c>
      <c r="D29" s="21">
        <v>5707</v>
      </c>
      <c r="E29" s="21">
        <f t="shared" ref="E29:E91" si="1">(D29/2)/4</f>
        <v>713.375</v>
      </c>
      <c r="F29" s="22">
        <v>310</v>
      </c>
      <c r="G29" s="34">
        <v>995.1</v>
      </c>
      <c r="H29" s="46">
        <f t="shared" ref="H29:H91" si="2">+F29/E29</f>
        <v>0.43455405642193795</v>
      </c>
      <c r="I29" s="22">
        <v>369</v>
      </c>
      <c r="J29" s="34">
        <v>5025.7799999999988</v>
      </c>
      <c r="K29" s="22"/>
      <c r="L29" s="34"/>
      <c r="M29" s="46">
        <v>0.51725950586998426</v>
      </c>
      <c r="N29" s="22">
        <v>43</v>
      </c>
      <c r="O29" s="34">
        <v>1215.18</v>
      </c>
      <c r="P29" s="22"/>
      <c r="Q29" s="34"/>
      <c r="R29" s="22"/>
      <c r="S29" s="34"/>
      <c r="T29" s="22"/>
      <c r="U29" s="34"/>
      <c r="V29" s="22"/>
      <c r="W29" s="34"/>
      <c r="X29" s="22"/>
      <c r="Y29" s="37"/>
    </row>
    <row r="30" spans="1:25" x14ac:dyDescent="0.2">
      <c r="A30" s="13">
        <v>3</v>
      </c>
      <c r="B30" s="14">
        <v>82</v>
      </c>
      <c r="C30" s="20" t="s">
        <v>43</v>
      </c>
      <c r="D30" s="21">
        <v>16308</v>
      </c>
      <c r="E30" s="21">
        <f t="shared" si="1"/>
        <v>2038.5</v>
      </c>
      <c r="F30" s="22">
        <v>2501</v>
      </c>
      <c r="G30" s="34">
        <v>8028.21</v>
      </c>
      <c r="H30" s="46">
        <f t="shared" si="2"/>
        <v>1.2268825116507236</v>
      </c>
      <c r="I30" s="22">
        <v>1362</v>
      </c>
      <c r="J30" s="34">
        <v>18550.439999999999</v>
      </c>
      <c r="K30" s="22"/>
      <c r="L30" s="34"/>
      <c r="M30" s="46">
        <v>0.66813833701250924</v>
      </c>
      <c r="N30" s="22">
        <v>109</v>
      </c>
      <c r="O30" s="34">
        <v>3080.34</v>
      </c>
      <c r="P30" s="22"/>
      <c r="Q30" s="34"/>
      <c r="R30" s="22"/>
      <c r="S30" s="34"/>
      <c r="T30" s="22"/>
      <c r="U30" s="34"/>
      <c r="V30" s="22"/>
      <c r="W30" s="34"/>
      <c r="X30" s="22"/>
      <c r="Y30" s="37"/>
    </row>
    <row r="31" spans="1:25" x14ac:dyDescent="0.2">
      <c r="A31" s="13">
        <v>4</v>
      </c>
      <c r="B31" s="14">
        <v>91</v>
      </c>
      <c r="C31" s="20" t="s">
        <v>44</v>
      </c>
      <c r="D31" s="21">
        <v>23979</v>
      </c>
      <c r="E31" s="21">
        <f t="shared" si="1"/>
        <v>2997.375</v>
      </c>
      <c r="F31" s="22">
        <v>3052</v>
      </c>
      <c r="G31" s="34">
        <v>9796.92</v>
      </c>
      <c r="H31" s="46">
        <f t="shared" si="2"/>
        <v>1.0182242795779641</v>
      </c>
      <c r="I31" s="22">
        <v>1454</v>
      </c>
      <c r="J31" s="34">
        <v>19803.48</v>
      </c>
      <c r="K31" s="22">
        <v>378</v>
      </c>
      <c r="L31" s="34">
        <v>6361.74</v>
      </c>
      <c r="M31" s="46">
        <v>0.61120146795112384</v>
      </c>
      <c r="N31" s="22">
        <v>261</v>
      </c>
      <c r="O31" s="34">
        <v>7375.8600000000006</v>
      </c>
      <c r="P31" s="22">
        <v>2</v>
      </c>
      <c r="Q31" s="34">
        <v>184.68</v>
      </c>
      <c r="R31" s="22">
        <v>28</v>
      </c>
      <c r="S31" s="34">
        <v>4113.4800000000005</v>
      </c>
      <c r="T31" s="22">
        <v>78</v>
      </c>
      <c r="U31" s="34">
        <v>13338</v>
      </c>
      <c r="V31" s="22"/>
      <c r="W31" s="34"/>
      <c r="X31" s="22"/>
      <c r="Y31" s="37"/>
    </row>
    <row r="32" spans="1:25" x14ac:dyDescent="0.2">
      <c r="A32" s="13">
        <v>5</v>
      </c>
      <c r="B32" s="14">
        <v>92</v>
      </c>
      <c r="C32" s="20" t="s">
        <v>45</v>
      </c>
      <c r="D32" s="21">
        <v>25847</v>
      </c>
      <c r="E32" s="21">
        <f t="shared" si="1"/>
        <v>3230.875</v>
      </c>
      <c r="F32" s="22">
        <v>6024</v>
      </c>
      <c r="G32" s="34">
        <v>19337.04</v>
      </c>
      <c r="H32" s="46">
        <f t="shared" si="2"/>
        <v>1.864510388052772</v>
      </c>
      <c r="I32" s="22">
        <v>2325</v>
      </c>
      <c r="J32" s="34">
        <v>31666.499999999993</v>
      </c>
      <c r="K32" s="22">
        <v>216</v>
      </c>
      <c r="L32" s="34">
        <v>3635.2799999999997</v>
      </c>
      <c r="M32" s="46">
        <v>0.78647425233102486</v>
      </c>
      <c r="N32" s="22">
        <v>85</v>
      </c>
      <c r="O32" s="34">
        <v>2402.1000000000004</v>
      </c>
      <c r="P32" s="22">
        <v>1</v>
      </c>
      <c r="Q32" s="34">
        <v>92.34</v>
      </c>
      <c r="R32" s="22">
        <v>81</v>
      </c>
      <c r="S32" s="34">
        <v>11899.710000000001</v>
      </c>
      <c r="T32" s="22">
        <v>97</v>
      </c>
      <c r="U32" s="34">
        <v>16587</v>
      </c>
      <c r="V32" s="22"/>
      <c r="W32" s="34"/>
      <c r="X32" s="22"/>
      <c r="Y32" s="37"/>
    </row>
    <row r="33" spans="1:25" x14ac:dyDescent="0.2">
      <c r="A33" s="13">
        <v>6</v>
      </c>
      <c r="B33" s="14">
        <v>94</v>
      </c>
      <c r="C33" s="20" t="s">
        <v>46</v>
      </c>
      <c r="D33" s="21">
        <v>34923</v>
      </c>
      <c r="E33" s="21">
        <f t="shared" si="1"/>
        <v>4365.375</v>
      </c>
      <c r="F33" s="22">
        <v>3605</v>
      </c>
      <c r="G33" s="34">
        <v>11572.05</v>
      </c>
      <c r="H33" s="46">
        <f t="shared" si="2"/>
        <v>0.82581679695329724</v>
      </c>
      <c r="I33" s="22">
        <v>3099</v>
      </c>
      <c r="J33" s="34">
        <v>42208.380000000005</v>
      </c>
      <c r="K33" s="22"/>
      <c r="L33" s="34"/>
      <c r="M33" s="46">
        <v>0.70990464736706471</v>
      </c>
      <c r="N33" s="22">
        <v>45</v>
      </c>
      <c r="O33" s="34">
        <v>1271.6999999999998</v>
      </c>
      <c r="P33" s="22"/>
      <c r="Q33" s="34"/>
      <c r="R33" s="22">
        <v>36</v>
      </c>
      <c r="S33" s="34">
        <v>5288.76</v>
      </c>
      <c r="T33" s="22"/>
      <c r="U33" s="34"/>
      <c r="V33" s="22"/>
      <c r="W33" s="34"/>
      <c r="X33" s="22"/>
      <c r="Y33" s="37"/>
    </row>
    <row r="34" spans="1:25" x14ac:dyDescent="0.2">
      <c r="A34" s="13">
        <v>7</v>
      </c>
      <c r="B34" s="14">
        <v>96</v>
      </c>
      <c r="C34" s="20" t="s">
        <v>47</v>
      </c>
      <c r="D34" s="21">
        <v>24427</v>
      </c>
      <c r="E34" s="21">
        <f t="shared" si="1"/>
        <v>3053.375</v>
      </c>
      <c r="F34" s="22">
        <v>1949</v>
      </c>
      <c r="G34" s="34">
        <v>6256.29</v>
      </c>
      <c r="H34" s="46">
        <f t="shared" si="2"/>
        <v>0.63831006672943869</v>
      </c>
      <c r="I34" s="22">
        <v>1589</v>
      </c>
      <c r="J34" s="34">
        <v>21642.179999999997</v>
      </c>
      <c r="K34" s="22"/>
      <c r="L34" s="34"/>
      <c r="M34" s="46">
        <v>0.52040774552749003</v>
      </c>
      <c r="N34" s="22">
        <v>48</v>
      </c>
      <c r="O34" s="34">
        <v>1356.48</v>
      </c>
      <c r="P34" s="22"/>
      <c r="Q34" s="34"/>
      <c r="R34" s="22"/>
      <c r="S34" s="34"/>
      <c r="T34" s="22"/>
      <c r="U34" s="34"/>
      <c r="V34" s="22"/>
      <c r="W34" s="34"/>
      <c r="X34" s="22"/>
      <c r="Y34" s="37"/>
    </row>
    <row r="35" spans="1:25" ht="25.5" x14ac:dyDescent="0.2">
      <c r="A35" s="13">
        <v>8</v>
      </c>
      <c r="B35" s="14">
        <v>97</v>
      </c>
      <c r="C35" s="20" t="s">
        <v>48</v>
      </c>
      <c r="D35" s="21">
        <v>14891</v>
      </c>
      <c r="E35" s="21">
        <f t="shared" si="1"/>
        <v>1861.375</v>
      </c>
      <c r="F35" s="22">
        <v>1197</v>
      </c>
      <c r="G35" s="34">
        <v>3842.37</v>
      </c>
      <c r="H35" s="46">
        <f t="shared" si="2"/>
        <v>0.64307299711234978</v>
      </c>
      <c r="I35" s="22">
        <v>1102</v>
      </c>
      <c r="J35" s="34">
        <v>15009.239999999998</v>
      </c>
      <c r="K35" s="22">
        <v>1</v>
      </c>
      <c r="L35" s="34">
        <v>16.829999999999998</v>
      </c>
      <c r="M35" s="46">
        <v>0.59257269491639242</v>
      </c>
      <c r="N35" s="22">
        <v>46</v>
      </c>
      <c r="O35" s="34">
        <v>1299.96</v>
      </c>
      <c r="P35" s="22"/>
      <c r="Q35" s="34"/>
      <c r="R35" s="22"/>
      <c r="S35" s="34"/>
      <c r="T35" s="22"/>
      <c r="U35" s="34"/>
      <c r="V35" s="22"/>
      <c r="W35" s="34"/>
      <c r="X35" s="22"/>
      <c r="Y35" s="37"/>
    </row>
    <row r="36" spans="1:25" ht="25.5" x14ac:dyDescent="0.2">
      <c r="A36" s="13">
        <v>9</v>
      </c>
      <c r="B36" s="14">
        <v>99</v>
      </c>
      <c r="C36" s="20" t="s">
        <v>49</v>
      </c>
      <c r="D36" s="21">
        <v>4406</v>
      </c>
      <c r="E36" s="21">
        <f t="shared" si="1"/>
        <v>550.75</v>
      </c>
      <c r="F36" s="22">
        <v>25</v>
      </c>
      <c r="G36" s="34">
        <v>80.249999999999986</v>
      </c>
      <c r="H36" s="46">
        <f t="shared" si="2"/>
        <v>4.5392646391284611E-2</v>
      </c>
      <c r="I36" s="22"/>
      <c r="J36" s="34"/>
      <c r="K36" s="22">
        <v>2</v>
      </c>
      <c r="L36" s="34">
        <v>33.659999999999997</v>
      </c>
      <c r="M36" s="46">
        <v>3.631411711302769E-3</v>
      </c>
      <c r="N36" s="22">
        <v>12</v>
      </c>
      <c r="O36" s="34">
        <v>339.12</v>
      </c>
      <c r="P36" s="22">
        <v>13</v>
      </c>
      <c r="Q36" s="34">
        <v>1200.42</v>
      </c>
      <c r="R36" s="22">
        <v>165</v>
      </c>
      <c r="S36" s="34">
        <v>24240.15</v>
      </c>
      <c r="T36" s="22">
        <v>105</v>
      </c>
      <c r="U36" s="34">
        <v>17955</v>
      </c>
      <c r="V36" s="22">
        <v>7</v>
      </c>
      <c r="W36" s="34">
        <v>816.41</v>
      </c>
      <c r="X36" s="22">
        <v>211</v>
      </c>
      <c r="Y36" s="37">
        <v>19272.740000000002</v>
      </c>
    </row>
    <row r="37" spans="1:25" ht="25.5" x14ac:dyDescent="0.2">
      <c r="A37" s="13">
        <v>10</v>
      </c>
      <c r="B37" s="14">
        <v>100</v>
      </c>
      <c r="C37" s="20" t="s">
        <v>50</v>
      </c>
      <c r="D37" s="21">
        <v>22700</v>
      </c>
      <c r="E37" s="21">
        <f t="shared" si="1"/>
        <v>2837.5</v>
      </c>
      <c r="F37" s="22">
        <v>4255</v>
      </c>
      <c r="G37" s="34">
        <v>13658.549999999997</v>
      </c>
      <c r="H37" s="46">
        <f t="shared" si="2"/>
        <v>1.4995594713656388</v>
      </c>
      <c r="I37" s="22">
        <v>2468</v>
      </c>
      <c r="J37" s="34">
        <v>33614.160000000011</v>
      </c>
      <c r="K37" s="22"/>
      <c r="L37" s="34"/>
      <c r="M37" s="46">
        <v>0.86977973568281941</v>
      </c>
      <c r="N37" s="22">
        <v>185</v>
      </c>
      <c r="O37" s="34">
        <v>5228.1000000000022</v>
      </c>
      <c r="P37" s="22"/>
      <c r="Q37" s="34"/>
      <c r="R37" s="22">
        <v>30</v>
      </c>
      <c r="S37" s="34">
        <v>4407.3</v>
      </c>
      <c r="T37" s="22"/>
      <c r="U37" s="34"/>
      <c r="V37" s="22"/>
      <c r="W37" s="34"/>
      <c r="X37" s="22"/>
      <c r="Y37" s="37"/>
    </row>
    <row r="38" spans="1:25" ht="38.25" x14ac:dyDescent="0.2">
      <c r="A38" s="13">
        <v>11</v>
      </c>
      <c r="B38" s="14">
        <v>101</v>
      </c>
      <c r="C38" s="20" t="s">
        <v>51</v>
      </c>
      <c r="D38" s="21">
        <v>939</v>
      </c>
      <c r="E38" s="21">
        <f t="shared" si="1"/>
        <v>117.375</v>
      </c>
      <c r="F38" s="22">
        <v>35</v>
      </c>
      <c r="G38" s="34">
        <v>112.35</v>
      </c>
      <c r="H38" s="46">
        <f t="shared" si="2"/>
        <v>0.29818956336528224</v>
      </c>
      <c r="I38" s="22">
        <v>42</v>
      </c>
      <c r="J38" s="34">
        <v>572.04</v>
      </c>
      <c r="K38" s="22"/>
      <c r="L38" s="34"/>
      <c r="M38" s="46">
        <v>0.35782747603833864</v>
      </c>
      <c r="N38" s="22">
        <v>1</v>
      </c>
      <c r="O38" s="34">
        <v>28.26</v>
      </c>
      <c r="P38" s="22"/>
      <c r="Q38" s="34"/>
      <c r="R38" s="22"/>
      <c r="S38" s="34"/>
      <c r="T38" s="22"/>
      <c r="U38" s="34"/>
      <c r="V38" s="22"/>
      <c r="W38" s="34"/>
      <c r="X38" s="22"/>
      <c r="Y38" s="37"/>
    </row>
    <row r="39" spans="1:25" ht="38.25" x14ac:dyDescent="0.2">
      <c r="A39" s="13">
        <v>12</v>
      </c>
      <c r="B39" s="14">
        <v>102</v>
      </c>
      <c r="C39" s="20" t="s">
        <v>52</v>
      </c>
      <c r="D39" s="21">
        <v>4046</v>
      </c>
      <c r="E39" s="21">
        <f t="shared" si="1"/>
        <v>505.75</v>
      </c>
      <c r="F39" s="22">
        <v>44</v>
      </c>
      <c r="G39" s="34">
        <v>141.24</v>
      </c>
      <c r="H39" s="46">
        <f t="shared" si="2"/>
        <v>8.6999505684626791E-2</v>
      </c>
      <c r="I39" s="22">
        <v>173</v>
      </c>
      <c r="J39" s="34">
        <v>2356.2599999999998</v>
      </c>
      <c r="K39" s="22">
        <v>1</v>
      </c>
      <c r="L39" s="34">
        <v>16.829999999999998</v>
      </c>
      <c r="M39" s="46">
        <v>0.34404349975284232</v>
      </c>
      <c r="N39" s="22">
        <v>11</v>
      </c>
      <c r="O39" s="34">
        <v>310.86</v>
      </c>
      <c r="P39" s="22"/>
      <c r="Q39" s="34"/>
      <c r="R39" s="22"/>
      <c r="S39" s="34"/>
      <c r="T39" s="22"/>
      <c r="U39" s="34"/>
      <c r="V39" s="22"/>
      <c r="W39" s="34"/>
      <c r="X39" s="22"/>
      <c r="Y39" s="37"/>
    </row>
    <row r="40" spans="1:25" x14ac:dyDescent="0.2">
      <c r="A40" s="13">
        <v>13</v>
      </c>
      <c r="B40" s="14">
        <v>104</v>
      </c>
      <c r="C40" s="20" t="s">
        <v>53</v>
      </c>
      <c r="D40" s="21">
        <v>2200</v>
      </c>
      <c r="E40" s="21">
        <f t="shared" si="1"/>
        <v>275</v>
      </c>
      <c r="F40" s="22">
        <v>113</v>
      </c>
      <c r="G40" s="34">
        <v>362.73</v>
      </c>
      <c r="H40" s="46">
        <f t="shared" si="2"/>
        <v>0.41090909090909089</v>
      </c>
      <c r="I40" s="22">
        <v>139</v>
      </c>
      <c r="J40" s="34">
        <v>1893.18</v>
      </c>
      <c r="K40" s="22"/>
      <c r="L40" s="34"/>
      <c r="M40" s="46">
        <v>0.50545454545454549</v>
      </c>
      <c r="N40" s="22">
        <v>8</v>
      </c>
      <c r="O40" s="34">
        <v>226.08</v>
      </c>
      <c r="P40" s="22"/>
      <c r="Q40" s="34"/>
      <c r="R40" s="22"/>
      <c r="S40" s="34"/>
      <c r="T40" s="22"/>
      <c r="U40" s="34"/>
      <c r="V40" s="22"/>
      <c r="W40" s="34"/>
      <c r="X40" s="22"/>
      <c r="Y40" s="37"/>
    </row>
    <row r="41" spans="1:25" ht="38.25" x14ac:dyDescent="0.2">
      <c r="A41" s="13">
        <v>14</v>
      </c>
      <c r="B41" s="14">
        <v>108</v>
      </c>
      <c r="C41" s="20" t="s">
        <v>54</v>
      </c>
      <c r="D41" s="21">
        <v>3311</v>
      </c>
      <c r="E41" s="21">
        <f t="shared" si="1"/>
        <v>413.875</v>
      </c>
      <c r="F41" s="22">
        <v>329</v>
      </c>
      <c r="G41" s="34">
        <v>1056.0900000000001</v>
      </c>
      <c r="H41" s="46">
        <f t="shared" si="2"/>
        <v>0.79492600422832982</v>
      </c>
      <c r="I41" s="22">
        <v>264</v>
      </c>
      <c r="J41" s="34">
        <v>3595.6800000000003</v>
      </c>
      <c r="K41" s="22"/>
      <c r="L41" s="34"/>
      <c r="M41" s="46">
        <v>0.63787375415282388</v>
      </c>
      <c r="N41" s="22">
        <v>8</v>
      </c>
      <c r="O41" s="34">
        <v>226.08</v>
      </c>
      <c r="P41" s="22"/>
      <c r="Q41" s="34"/>
      <c r="R41" s="22">
        <v>11</v>
      </c>
      <c r="S41" s="34">
        <v>1616.01</v>
      </c>
      <c r="T41" s="22"/>
      <c r="U41" s="34"/>
      <c r="V41" s="22"/>
      <c r="W41" s="34"/>
      <c r="X41" s="22"/>
      <c r="Y41" s="37"/>
    </row>
    <row r="42" spans="1:25" ht="38.25" x14ac:dyDescent="0.2">
      <c r="A42" s="13">
        <v>15</v>
      </c>
      <c r="B42" s="14">
        <v>109</v>
      </c>
      <c r="C42" s="20" t="s">
        <v>55</v>
      </c>
      <c r="D42" s="21">
        <v>8867</v>
      </c>
      <c r="E42" s="21">
        <f t="shared" si="1"/>
        <v>1108.375</v>
      </c>
      <c r="F42" s="22">
        <v>1359</v>
      </c>
      <c r="G42" s="34">
        <v>4362.3899999999994</v>
      </c>
      <c r="H42" s="46">
        <f t="shared" si="2"/>
        <v>1.2261193188226007</v>
      </c>
      <c r="I42" s="22">
        <v>972</v>
      </c>
      <c r="J42" s="34">
        <v>13238.64</v>
      </c>
      <c r="K42" s="22"/>
      <c r="L42" s="34"/>
      <c r="M42" s="46">
        <v>0.87695951280027062</v>
      </c>
      <c r="N42" s="22">
        <v>99</v>
      </c>
      <c r="O42" s="34">
        <v>2797.7400000000002</v>
      </c>
      <c r="P42" s="22"/>
      <c r="Q42" s="34"/>
      <c r="R42" s="22"/>
      <c r="S42" s="34"/>
      <c r="T42" s="22"/>
      <c r="U42" s="34"/>
      <c r="V42" s="22"/>
      <c r="W42" s="34"/>
      <c r="X42" s="22"/>
      <c r="Y42" s="37"/>
    </row>
    <row r="43" spans="1:25" ht="25.5" x14ac:dyDescent="0.2">
      <c r="A43" s="13">
        <v>16</v>
      </c>
      <c r="B43" s="14">
        <v>158</v>
      </c>
      <c r="C43" s="20" t="s">
        <v>56</v>
      </c>
      <c r="D43" s="21">
        <v>3346</v>
      </c>
      <c r="E43" s="21">
        <f t="shared" si="1"/>
        <v>418.25</v>
      </c>
      <c r="F43" s="22">
        <v>230</v>
      </c>
      <c r="G43" s="34">
        <v>738.3</v>
      </c>
      <c r="H43" s="46">
        <f t="shared" si="2"/>
        <v>0.54991034070531974</v>
      </c>
      <c r="I43" s="22">
        <v>225</v>
      </c>
      <c r="J43" s="34">
        <v>3064.4999999999995</v>
      </c>
      <c r="K43" s="22"/>
      <c r="L43" s="34"/>
      <c r="M43" s="46">
        <v>0.53795576808129109</v>
      </c>
      <c r="N43" s="22">
        <v>22</v>
      </c>
      <c r="O43" s="34">
        <v>621.72</v>
      </c>
      <c r="P43" s="22"/>
      <c r="Q43" s="34"/>
      <c r="R43" s="22"/>
      <c r="S43" s="34"/>
      <c r="T43" s="22"/>
      <c r="U43" s="34"/>
      <c r="V43" s="22"/>
      <c r="W43" s="34"/>
      <c r="X43" s="22"/>
      <c r="Y43" s="37"/>
    </row>
    <row r="44" spans="1:25" ht="25.5" x14ac:dyDescent="0.2">
      <c r="A44" s="13">
        <v>17</v>
      </c>
      <c r="B44" s="14">
        <v>160</v>
      </c>
      <c r="C44" s="20" t="s">
        <v>57</v>
      </c>
      <c r="D44" s="21">
        <v>1438</v>
      </c>
      <c r="E44" s="21">
        <f t="shared" si="1"/>
        <v>179.75</v>
      </c>
      <c r="F44" s="22">
        <v>104</v>
      </c>
      <c r="G44" s="34">
        <v>333.84</v>
      </c>
      <c r="H44" s="46">
        <f t="shared" si="2"/>
        <v>0.57858136300417251</v>
      </c>
      <c r="I44" s="22">
        <v>93</v>
      </c>
      <c r="J44" s="34">
        <v>1266.6600000000001</v>
      </c>
      <c r="K44" s="22"/>
      <c r="L44" s="34"/>
      <c r="M44" s="46">
        <v>0.51738525730180807</v>
      </c>
      <c r="N44" s="22">
        <v>6</v>
      </c>
      <c r="O44" s="34">
        <v>169.56</v>
      </c>
      <c r="P44" s="22"/>
      <c r="Q44" s="34"/>
      <c r="R44" s="22">
        <v>5</v>
      </c>
      <c r="S44" s="34">
        <v>734.55</v>
      </c>
      <c r="T44" s="22">
        <v>3</v>
      </c>
      <c r="U44" s="34">
        <v>513</v>
      </c>
      <c r="V44" s="22"/>
      <c r="W44" s="34"/>
      <c r="X44" s="22"/>
      <c r="Y44" s="37"/>
    </row>
    <row r="45" spans="1:25" ht="25.5" x14ac:dyDescent="0.2">
      <c r="A45" s="13">
        <v>18</v>
      </c>
      <c r="B45" s="14">
        <v>362</v>
      </c>
      <c r="C45" s="20" t="s">
        <v>58</v>
      </c>
      <c r="D45" s="21" t="s">
        <v>137</v>
      </c>
      <c r="E45" s="21" t="s">
        <v>137</v>
      </c>
      <c r="F45" s="22"/>
      <c r="G45" s="34"/>
      <c r="H45" s="46"/>
      <c r="I45" s="22"/>
      <c r="J45" s="34"/>
      <c r="K45" s="22"/>
      <c r="L45" s="34"/>
      <c r="M45" s="46" t="s">
        <v>137</v>
      </c>
      <c r="N45" s="22"/>
      <c r="O45" s="34"/>
      <c r="P45" s="22"/>
      <c r="Q45" s="34"/>
      <c r="R45" s="22">
        <v>1</v>
      </c>
      <c r="S45" s="34">
        <v>146.91</v>
      </c>
      <c r="T45" s="22"/>
      <c r="U45" s="34"/>
      <c r="V45" s="22"/>
      <c r="W45" s="34"/>
      <c r="X45" s="22"/>
      <c r="Y45" s="37"/>
    </row>
    <row r="46" spans="1:25" ht="25.5" x14ac:dyDescent="0.2">
      <c r="A46" s="13">
        <v>19</v>
      </c>
      <c r="B46" s="14">
        <v>364</v>
      </c>
      <c r="C46" s="20" t="s">
        <v>59</v>
      </c>
      <c r="D46" s="21">
        <v>4979</v>
      </c>
      <c r="E46" s="21">
        <f t="shared" si="1"/>
        <v>622.375</v>
      </c>
      <c r="F46" s="22">
        <v>267</v>
      </c>
      <c r="G46" s="34">
        <v>857.07</v>
      </c>
      <c r="H46" s="46">
        <f t="shared" si="2"/>
        <v>0.42900180759188594</v>
      </c>
      <c r="I46" s="22">
        <v>268</v>
      </c>
      <c r="J46" s="34">
        <v>3650.1600000000003</v>
      </c>
      <c r="K46" s="22">
        <v>59</v>
      </c>
      <c r="L46" s="34">
        <v>992.97</v>
      </c>
      <c r="M46" s="46">
        <v>0.52540670817433222</v>
      </c>
      <c r="N46" s="22">
        <v>39</v>
      </c>
      <c r="O46" s="34">
        <v>1102.1399999999999</v>
      </c>
      <c r="P46" s="22">
        <v>5</v>
      </c>
      <c r="Q46" s="34">
        <v>461.70000000000005</v>
      </c>
      <c r="R46" s="22">
        <v>27</v>
      </c>
      <c r="S46" s="34">
        <v>3966.5699999999997</v>
      </c>
      <c r="T46" s="22">
        <v>12</v>
      </c>
      <c r="U46" s="34">
        <v>2052</v>
      </c>
      <c r="V46" s="22"/>
      <c r="W46" s="34"/>
      <c r="X46" s="22">
        <v>108</v>
      </c>
      <c r="Y46" s="37">
        <v>9864.7200000000012</v>
      </c>
    </row>
    <row r="47" spans="1:25" ht="38.25" x14ac:dyDescent="0.2">
      <c r="A47" s="13">
        <v>20</v>
      </c>
      <c r="B47" s="14">
        <v>463</v>
      </c>
      <c r="C47" s="20" t="s">
        <v>60</v>
      </c>
      <c r="D47" s="21">
        <v>6550</v>
      </c>
      <c r="E47" s="21">
        <f t="shared" si="1"/>
        <v>818.75</v>
      </c>
      <c r="F47" s="22">
        <v>567</v>
      </c>
      <c r="G47" s="34">
        <v>1820.07</v>
      </c>
      <c r="H47" s="46">
        <f t="shared" si="2"/>
        <v>0.6925190839694656</v>
      </c>
      <c r="I47" s="22">
        <v>396</v>
      </c>
      <c r="J47" s="34">
        <v>5393.52</v>
      </c>
      <c r="K47" s="22">
        <v>65</v>
      </c>
      <c r="L47" s="34">
        <v>1093.95</v>
      </c>
      <c r="M47" s="46">
        <v>0.56305343511450379</v>
      </c>
      <c r="N47" s="22">
        <v>27</v>
      </c>
      <c r="O47" s="34">
        <v>763.02</v>
      </c>
      <c r="P47" s="22"/>
      <c r="Q47" s="34"/>
      <c r="R47" s="22">
        <v>1</v>
      </c>
      <c r="S47" s="34">
        <v>146.91</v>
      </c>
      <c r="T47" s="22"/>
      <c r="U47" s="34"/>
      <c r="V47" s="22"/>
      <c r="W47" s="34"/>
      <c r="X47" s="22"/>
      <c r="Y47" s="37"/>
    </row>
    <row r="48" spans="1:25" x14ac:dyDescent="0.2">
      <c r="A48" s="13">
        <v>21</v>
      </c>
      <c r="B48" s="14">
        <v>483</v>
      </c>
      <c r="C48" s="20" t="s">
        <v>61</v>
      </c>
      <c r="D48" s="21" t="s">
        <v>137</v>
      </c>
      <c r="E48" s="21" t="s">
        <v>137</v>
      </c>
      <c r="F48" s="22"/>
      <c r="G48" s="34"/>
      <c r="H48" s="46"/>
      <c r="I48" s="22"/>
      <c r="J48" s="34"/>
      <c r="K48" s="22"/>
      <c r="L48" s="34"/>
      <c r="M48" s="46" t="s">
        <v>137</v>
      </c>
      <c r="N48" s="22"/>
      <c r="O48" s="34"/>
      <c r="P48" s="22"/>
      <c r="Q48" s="34"/>
      <c r="R48" s="22">
        <v>28</v>
      </c>
      <c r="S48" s="34">
        <v>4113.4799999999996</v>
      </c>
      <c r="T48" s="22">
        <v>3</v>
      </c>
      <c r="U48" s="34">
        <v>513</v>
      </c>
      <c r="V48" s="22"/>
      <c r="W48" s="34"/>
      <c r="X48" s="22"/>
      <c r="Y48" s="37"/>
    </row>
    <row r="49" spans="1:25" x14ac:dyDescent="0.2">
      <c r="A49" s="13">
        <v>22</v>
      </c>
      <c r="B49" s="14">
        <v>489</v>
      </c>
      <c r="C49" s="20" t="s">
        <v>62</v>
      </c>
      <c r="D49" s="21" t="s">
        <v>137</v>
      </c>
      <c r="E49" s="21" t="s">
        <v>137</v>
      </c>
      <c r="F49" s="22"/>
      <c r="G49" s="34"/>
      <c r="H49" s="46"/>
      <c r="I49" s="22"/>
      <c r="J49" s="34"/>
      <c r="K49" s="22"/>
      <c r="L49" s="34"/>
      <c r="M49" s="46" t="s">
        <v>137</v>
      </c>
      <c r="N49" s="22"/>
      <c r="O49" s="34"/>
      <c r="P49" s="22"/>
      <c r="Q49" s="34"/>
      <c r="R49" s="22">
        <v>69</v>
      </c>
      <c r="S49" s="34">
        <v>10136.789999999999</v>
      </c>
      <c r="T49" s="22">
        <v>53</v>
      </c>
      <c r="U49" s="34">
        <v>9063</v>
      </c>
      <c r="V49" s="22"/>
      <c r="W49" s="34"/>
      <c r="X49" s="22"/>
      <c r="Y49" s="37"/>
    </row>
    <row r="50" spans="1:25" ht="25.5" x14ac:dyDescent="0.2">
      <c r="A50" s="13">
        <v>23</v>
      </c>
      <c r="B50" s="14">
        <v>490</v>
      </c>
      <c r="C50" s="20" t="s">
        <v>63</v>
      </c>
      <c r="D50" s="21" t="s">
        <v>137</v>
      </c>
      <c r="E50" s="21" t="s">
        <v>137</v>
      </c>
      <c r="F50" s="22"/>
      <c r="G50" s="34"/>
      <c r="H50" s="46"/>
      <c r="I50" s="22"/>
      <c r="J50" s="34"/>
      <c r="K50" s="22"/>
      <c r="L50" s="34"/>
      <c r="M50" s="46" t="s">
        <v>137</v>
      </c>
      <c r="N50" s="22"/>
      <c r="O50" s="34"/>
      <c r="P50" s="22"/>
      <c r="Q50" s="34"/>
      <c r="R50" s="22">
        <v>14</v>
      </c>
      <c r="S50" s="34">
        <v>2056.7399999999998</v>
      </c>
      <c r="T50" s="22"/>
      <c r="U50" s="34"/>
      <c r="V50" s="22"/>
      <c r="W50" s="34"/>
      <c r="X50" s="22"/>
      <c r="Y50" s="37"/>
    </row>
    <row r="51" spans="1:25" ht="25.5" x14ac:dyDescent="0.2">
      <c r="A51" s="13">
        <v>24</v>
      </c>
      <c r="B51" s="14">
        <v>510</v>
      </c>
      <c r="C51" s="20" t="s">
        <v>64</v>
      </c>
      <c r="D51" s="21" t="s">
        <v>137</v>
      </c>
      <c r="E51" s="21" t="s">
        <v>137</v>
      </c>
      <c r="F51" s="22"/>
      <c r="G51" s="34"/>
      <c r="H51" s="46"/>
      <c r="I51" s="22"/>
      <c r="J51" s="34"/>
      <c r="K51" s="22"/>
      <c r="L51" s="34"/>
      <c r="M51" s="46" t="s">
        <v>137</v>
      </c>
      <c r="N51" s="22"/>
      <c r="O51" s="34"/>
      <c r="P51" s="22"/>
      <c r="Q51" s="34"/>
      <c r="R51" s="22">
        <v>159</v>
      </c>
      <c r="S51" s="34">
        <v>23358.69</v>
      </c>
      <c r="T51" s="22">
        <v>51</v>
      </c>
      <c r="U51" s="34">
        <v>8721</v>
      </c>
      <c r="V51" s="22"/>
      <c r="W51" s="34"/>
      <c r="X51" s="22">
        <v>92</v>
      </c>
      <c r="Y51" s="37">
        <v>8403.2800000000025</v>
      </c>
    </row>
    <row r="52" spans="1:25" ht="25.5" x14ac:dyDescent="0.2">
      <c r="A52" s="13">
        <v>25</v>
      </c>
      <c r="B52" s="14">
        <v>513</v>
      </c>
      <c r="C52" s="20" t="s">
        <v>65</v>
      </c>
      <c r="D52" s="21">
        <v>6714</v>
      </c>
      <c r="E52" s="21">
        <f t="shared" si="1"/>
        <v>839.25</v>
      </c>
      <c r="F52" s="22">
        <v>481</v>
      </c>
      <c r="G52" s="34">
        <v>1544.0100000000002</v>
      </c>
      <c r="H52" s="46">
        <f t="shared" si="2"/>
        <v>0.57313077152219238</v>
      </c>
      <c r="I52" s="22">
        <v>413</v>
      </c>
      <c r="J52" s="34">
        <v>5625.0599999999995</v>
      </c>
      <c r="K52" s="22"/>
      <c r="L52" s="34"/>
      <c r="M52" s="46">
        <v>0.49210604706583261</v>
      </c>
      <c r="N52" s="22">
        <v>28</v>
      </c>
      <c r="O52" s="34">
        <v>791.28</v>
      </c>
      <c r="P52" s="22"/>
      <c r="Q52" s="34"/>
      <c r="R52" s="22"/>
      <c r="S52" s="34"/>
      <c r="T52" s="22"/>
      <c r="U52" s="34"/>
      <c r="V52" s="22"/>
      <c r="W52" s="34"/>
      <c r="X52" s="22"/>
      <c r="Y52" s="37"/>
    </row>
    <row r="53" spans="1:25" ht="38.25" x14ac:dyDescent="0.2">
      <c r="A53" s="13">
        <v>26</v>
      </c>
      <c r="B53" s="14">
        <v>573</v>
      </c>
      <c r="C53" s="20" t="s">
        <v>66</v>
      </c>
      <c r="D53" s="21">
        <v>1173</v>
      </c>
      <c r="E53" s="21">
        <f t="shared" si="1"/>
        <v>146.625</v>
      </c>
      <c r="F53" s="22">
        <v>218</v>
      </c>
      <c r="G53" s="34">
        <v>699.78</v>
      </c>
      <c r="H53" s="46">
        <f t="shared" si="2"/>
        <v>1.4867860187553281</v>
      </c>
      <c r="I53" s="22">
        <v>131</v>
      </c>
      <c r="J53" s="34">
        <v>1784.2199999999998</v>
      </c>
      <c r="K53" s="22"/>
      <c r="L53" s="34"/>
      <c r="M53" s="46">
        <v>0.89343563512361468</v>
      </c>
      <c r="N53" s="22">
        <v>3</v>
      </c>
      <c r="O53" s="34">
        <v>84.78</v>
      </c>
      <c r="P53" s="22"/>
      <c r="Q53" s="34"/>
      <c r="R53" s="22"/>
      <c r="S53" s="34"/>
      <c r="T53" s="22"/>
      <c r="U53" s="34"/>
      <c r="V53" s="22"/>
      <c r="W53" s="34"/>
      <c r="X53" s="22"/>
      <c r="Y53" s="37"/>
    </row>
    <row r="54" spans="1:25" ht="38.25" x14ac:dyDescent="0.2">
      <c r="A54" s="13">
        <v>27</v>
      </c>
      <c r="B54" s="14">
        <v>587</v>
      </c>
      <c r="C54" s="20" t="s">
        <v>67</v>
      </c>
      <c r="D54" s="21">
        <v>4263</v>
      </c>
      <c r="E54" s="21">
        <f t="shared" si="1"/>
        <v>532.875</v>
      </c>
      <c r="F54" s="22">
        <v>415</v>
      </c>
      <c r="G54" s="34">
        <v>1332.1499999999999</v>
      </c>
      <c r="H54" s="46">
        <f t="shared" si="2"/>
        <v>0.77879427633122211</v>
      </c>
      <c r="I54" s="22">
        <v>297</v>
      </c>
      <c r="J54" s="34">
        <v>4045.14</v>
      </c>
      <c r="K54" s="22">
        <v>4</v>
      </c>
      <c r="L54" s="34">
        <v>67.319999999999993</v>
      </c>
      <c r="M54" s="46">
        <v>0.56486042692939242</v>
      </c>
      <c r="N54" s="22">
        <v>14</v>
      </c>
      <c r="O54" s="34">
        <v>395.64000000000004</v>
      </c>
      <c r="P54" s="22"/>
      <c r="Q54" s="34"/>
      <c r="R54" s="22"/>
      <c r="S54" s="34"/>
      <c r="T54" s="22"/>
      <c r="U54" s="34"/>
      <c r="V54" s="22"/>
      <c r="W54" s="34"/>
      <c r="X54" s="22"/>
      <c r="Y54" s="37"/>
    </row>
    <row r="55" spans="1:25" ht="25.5" x14ac:dyDescent="0.2">
      <c r="A55" s="13">
        <v>28</v>
      </c>
      <c r="B55" s="14">
        <v>613</v>
      </c>
      <c r="C55" s="20" t="s">
        <v>68</v>
      </c>
      <c r="D55" s="21">
        <v>6671</v>
      </c>
      <c r="E55" s="21">
        <f t="shared" si="1"/>
        <v>833.875</v>
      </c>
      <c r="F55" s="22">
        <v>639</v>
      </c>
      <c r="G55" s="34">
        <v>2051.19</v>
      </c>
      <c r="H55" s="46">
        <f t="shared" si="2"/>
        <v>0.76630190376255436</v>
      </c>
      <c r="I55" s="22">
        <v>354</v>
      </c>
      <c r="J55" s="34">
        <v>4821.4799999999996</v>
      </c>
      <c r="K55" s="22"/>
      <c r="L55" s="34"/>
      <c r="M55" s="46">
        <v>0.42452405936141507</v>
      </c>
      <c r="N55" s="22">
        <v>14</v>
      </c>
      <c r="O55" s="34">
        <v>395.64</v>
      </c>
      <c r="P55" s="22"/>
      <c r="Q55" s="34"/>
      <c r="R55" s="22">
        <v>4</v>
      </c>
      <c r="S55" s="34">
        <v>587.64</v>
      </c>
      <c r="T55" s="22"/>
      <c r="U55" s="34"/>
      <c r="V55" s="22"/>
      <c r="W55" s="34"/>
      <c r="X55" s="22"/>
      <c r="Y55" s="37"/>
    </row>
    <row r="56" spans="1:25" x14ac:dyDescent="0.2">
      <c r="A56" s="13">
        <v>29</v>
      </c>
      <c r="B56" s="14">
        <v>617</v>
      </c>
      <c r="C56" s="20" t="s">
        <v>69</v>
      </c>
      <c r="D56" s="21">
        <v>2295</v>
      </c>
      <c r="E56" s="21">
        <f t="shared" si="1"/>
        <v>286.875</v>
      </c>
      <c r="F56" s="22">
        <v>250</v>
      </c>
      <c r="G56" s="34">
        <v>802.5</v>
      </c>
      <c r="H56" s="46">
        <f t="shared" si="2"/>
        <v>0.8714596949891068</v>
      </c>
      <c r="I56" s="22">
        <v>200</v>
      </c>
      <c r="J56" s="34">
        <v>2723.9999999999995</v>
      </c>
      <c r="K56" s="22"/>
      <c r="L56" s="34"/>
      <c r="M56" s="46">
        <v>0.69716775599128544</v>
      </c>
      <c r="N56" s="22">
        <v>17</v>
      </c>
      <c r="O56" s="34">
        <v>480.41999999999996</v>
      </c>
      <c r="P56" s="22"/>
      <c r="Q56" s="34"/>
      <c r="R56" s="22"/>
      <c r="S56" s="34"/>
      <c r="T56" s="22"/>
      <c r="U56" s="34"/>
      <c r="V56" s="22"/>
      <c r="W56" s="34"/>
      <c r="X56" s="22"/>
      <c r="Y56" s="37"/>
    </row>
    <row r="57" spans="1:25" ht="38.25" x14ac:dyDescent="0.2">
      <c r="A57" s="13">
        <v>30</v>
      </c>
      <c r="B57" s="14">
        <v>624</v>
      </c>
      <c r="C57" s="20" t="s">
        <v>70</v>
      </c>
      <c r="D57" s="21">
        <v>958</v>
      </c>
      <c r="E57" s="21">
        <f t="shared" si="1"/>
        <v>119.75</v>
      </c>
      <c r="F57" s="22">
        <v>48</v>
      </c>
      <c r="G57" s="34">
        <v>154.07999999999998</v>
      </c>
      <c r="H57" s="46">
        <f t="shared" si="2"/>
        <v>0.40083507306889354</v>
      </c>
      <c r="I57" s="22">
        <v>64</v>
      </c>
      <c r="J57" s="34">
        <v>871.68</v>
      </c>
      <c r="K57" s="22"/>
      <c r="L57" s="34"/>
      <c r="M57" s="46">
        <v>0.53444676409185798</v>
      </c>
      <c r="N57" s="22">
        <v>1</v>
      </c>
      <c r="O57" s="34">
        <v>28.26</v>
      </c>
      <c r="P57" s="22"/>
      <c r="Q57" s="34"/>
      <c r="R57" s="22">
        <v>270</v>
      </c>
      <c r="S57" s="34">
        <v>39665.699999999997</v>
      </c>
      <c r="T57" s="22">
        <v>264</v>
      </c>
      <c r="U57" s="34">
        <v>45144</v>
      </c>
      <c r="V57" s="22"/>
      <c r="W57" s="34"/>
      <c r="X57" s="22">
        <v>301</v>
      </c>
      <c r="Y57" s="37">
        <v>27493.340000000004</v>
      </c>
    </row>
    <row r="58" spans="1:25" s="27" customFormat="1" ht="38.25" x14ac:dyDescent="0.2">
      <c r="A58" s="13">
        <v>31</v>
      </c>
      <c r="B58" s="23">
        <v>4335</v>
      </c>
      <c r="C58" s="24" t="s">
        <v>140</v>
      </c>
      <c r="D58" s="25">
        <v>383</v>
      </c>
      <c r="E58" s="21">
        <f t="shared" si="1"/>
        <v>47.875</v>
      </c>
      <c r="F58" s="22"/>
      <c r="G58" s="34"/>
      <c r="H58" s="46"/>
      <c r="I58" s="26"/>
      <c r="J58" s="35"/>
      <c r="K58" s="22"/>
      <c r="L58" s="34"/>
      <c r="M58" s="46">
        <v>0</v>
      </c>
      <c r="N58" s="26"/>
      <c r="O58" s="35"/>
      <c r="P58" s="26"/>
      <c r="Q58" s="35"/>
      <c r="R58" s="26"/>
      <c r="S58" s="35"/>
      <c r="T58" s="26"/>
      <c r="U58" s="35"/>
      <c r="V58" s="26"/>
      <c r="W58" s="35"/>
      <c r="X58" s="26"/>
      <c r="Y58" s="38"/>
    </row>
    <row r="59" spans="1:25" ht="51" x14ac:dyDescent="0.2">
      <c r="A59" s="13">
        <v>32</v>
      </c>
      <c r="B59" s="14">
        <v>4344</v>
      </c>
      <c r="C59" s="20" t="s">
        <v>71</v>
      </c>
      <c r="D59" s="21">
        <v>1503</v>
      </c>
      <c r="E59" s="21">
        <f t="shared" si="1"/>
        <v>187.875</v>
      </c>
      <c r="F59" s="22">
        <v>82</v>
      </c>
      <c r="G59" s="34">
        <v>263.22000000000003</v>
      </c>
      <c r="H59" s="46">
        <f t="shared" si="2"/>
        <v>0.43646041250831669</v>
      </c>
      <c r="I59" s="22">
        <v>67</v>
      </c>
      <c r="J59" s="34">
        <v>912.54000000000008</v>
      </c>
      <c r="K59" s="22">
        <v>4</v>
      </c>
      <c r="L59" s="34">
        <v>67.319999999999993</v>
      </c>
      <c r="M59" s="46">
        <v>0.37791084497671323</v>
      </c>
      <c r="N59" s="22"/>
      <c r="O59" s="34"/>
      <c r="P59" s="22"/>
      <c r="Q59" s="34"/>
      <c r="R59" s="22"/>
      <c r="S59" s="34"/>
      <c r="T59" s="22"/>
      <c r="U59" s="34"/>
      <c r="V59" s="22"/>
      <c r="W59" s="34"/>
      <c r="X59" s="22"/>
      <c r="Y59" s="37"/>
    </row>
    <row r="60" spans="1:25" ht="25.5" x14ac:dyDescent="0.2">
      <c r="A60" s="13">
        <v>33</v>
      </c>
      <c r="B60" s="14">
        <v>4481</v>
      </c>
      <c r="C60" s="20" t="s">
        <v>72</v>
      </c>
      <c r="D60" s="21">
        <v>490</v>
      </c>
      <c r="E60" s="21">
        <f t="shared" si="1"/>
        <v>61.25</v>
      </c>
      <c r="F60" s="22"/>
      <c r="G60" s="34"/>
      <c r="H60" s="46"/>
      <c r="I60" s="22">
        <v>3</v>
      </c>
      <c r="J60" s="34">
        <v>40.86</v>
      </c>
      <c r="K60" s="22"/>
      <c r="L60" s="34"/>
      <c r="M60" s="46">
        <v>4.8979591836734691E-2</v>
      </c>
      <c r="N60" s="22"/>
      <c r="O60" s="34"/>
      <c r="P60" s="22"/>
      <c r="Q60" s="34"/>
      <c r="R60" s="22"/>
      <c r="S60" s="34"/>
      <c r="T60" s="22"/>
      <c r="U60" s="34"/>
      <c r="V60" s="22"/>
      <c r="W60" s="34"/>
      <c r="X60" s="22"/>
      <c r="Y60" s="37"/>
    </row>
    <row r="61" spans="1:25" ht="25.5" x14ac:dyDescent="0.2">
      <c r="A61" s="13">
        <v>34</v>
      </c>
      <c r="B61" s="14">
        <v>4499</v>
      </c>
      <c r="C61" s="20" t="s">
        <v>73</v>
      </c>
      <c r="D61" s="21">
        <v>1022</v>
      </c>
      <c r="E61" s="21">
        <f t="shared" si="1"/>
        <v>127.75</v>
      </c>
      <c r="F61" s="22">
        <v>211</v>
      </c>
      <c r="G61" s="34">
        <v>677.31</v>
      </c>
      <c r="H61" s="46">
        <f t="shared" si="2"/>
        <v>1.6516634050880625</v>
      </c>
      <c r="I61" s="22">
        <v>112</v>
      </c>
      <c r="J61" s="34">
        <v>1525.4399999999998</v>
      </c>
      <c r="K61" s="22"/>
      <c r="L61" s="34"/>
      <c r="M61" s="46">
        <v>0.87671232876712324</v>
      </c>
      <c r="N61" s="22"/>
      <c r="O61" s="34"/>
      <c r="P61" s="22"/>
      <c r="Q61" s="34"/>
      <c r="R61" s="22"/>
      <c r="S61" s="34"/>
      <c r="T61" s="22"/>
      <c r="U61" s="34"/>
      <c r="V61" s="22"/>
      <c r="W61" s="34"/>
      <c r="X61" s="22"/>
      <c r="Y61" s="37"/>
    </row>
    <row r="62" spans="1:25" x14ac:dyDescent="0.2">
      <c r="A62" s="13">
        <v>35</v>
      </c>
      <c r="B62" s="14">
        <v>4520</v>
      </c>
      <c r="C62" s="20" t="s">
        <v>74</v>
      </c>
      <c r="D62" s="21">
        <v>1877</v>
      </c>
      <c r="E62" s="21">
        <f t="shared" si="1"/>
        <v>234.625</v>
      </c>
      <c r="F62" s="22">
        <v>43</v>
      </c>
      <c r="G62" s="34">
        <v>138.03</v>
      </c>
      <c r="H62" s="46">
        <f t="shared" si="2"/>
        <v>0.18327117741076185</v>
      </c>
      <c r="I62" s="22">
        <v>123</v>
      </c>
      <c r="J62" s="34">
        <v>1675.2599999999998</v>
      </c>
      <c r="K62" s="22"/>
      <c r="L62" s="34"/>
      <c r="M62" s="46">
        <v>0.52424080980287691</v>
      </c>
      <c r="N62" s="22">
        <v>1</v>
      </c>
      <c r="O62" s="34">
        <v>28.26</v>
      </c>
      <c r="P62" s="22"/>
      <c r="Q62" s="34"/>
      <c r="R62" s="22"/>
      <c r="S62" s="34"/>
      <c r="T62" s="22"/>
      <c r="U62" s="34"/>
      <c r="V62" s="22"/>
      <c r="W62" s="34"/>
      <c r="X62" s="22"/>
      <c r="Y62" s="37"/>
    </row>
    <row r="63" spans="1:25" x14ac:dyDescent="0.2">
      <c r="A63" s="13">
        <v>36</v>
      </c>
      <c r="B63" s="14">
        <v>4533</v>
      </c>
      <c r="C63" s="20" t="s">
        <v>75</v>
      </c>
      <c r="D63" s="21">
        <v>190</v>
      </c>
      <c r="E63" s="21">
        <f t="shared" si="1"/>
        <v>23.75</v>
      </c>
      <c r="F63" s="22">
        <v>4</v>
      </c>
      <c r="G63" s="34">
        <v>12.84</v>
      </c>
      <c r="H63" s="46">
        <f t="shared" si="2"/>
        <v>0.16842105263157894</v>
      </c>
      <c r="I63" s="22">
        <v>4</v>
      </c>
      <c r="J63" s="34">
        <v>54.48</v>
      </c>
      <c r="K63" s="22"/>
      <c r="L63" s="34"/>
      <c r="M63" s="46">
        <v>0.16842105263157894</v>
      </c>
      <c r="N63" s="22"/>
      <c r="O63" s="34"/>
      <c r="P63" s="22"/>
      <c r="Q63" s="34"/>
      <c r="R63" s="22"/>
      <c r="S63" s="34"/>
      <c r="T63" s="22"/>
      <c r="U63" s="34"/>
      <c r="V63" s="22"/>
      <c r="W63" s="34"/>
      <c r="X63" s="22"/>
      <c r="Y63" s="37"/>
    </row>
    <row r="64" spans="1:25" ht="38.25" x14ac:dyDescent="0.2">
      <c r="A64" s="13">
        <v>37</v>
      </c>
      <c r="B64" s="14">
        <v>4547</v>
      </c>
      <c r="C64" s="20" t="s">
        <v>76</v>
      </c>
      <c r="D64" s="21">
        <v>261</v>
      </c>
      <c r="E64" s="21">
        <f t="shared" si="1"/>
        <v>32.625</v>
      </c>
      <c r="F64" s="22">
        <v>16</v>
      </c>
      <c r="G64" s="34">
        <v>51.36</v>
      </c>
      <c r="H64" s="46">
        <f t="shared" si="2"/>
        <v>0.49042145593869729</v>
      </c>
      <c r="I64" s="22">
        <v>16</v>
      </c>
      <c r="J64" s="34">
        <v>217.92</v>
      </c>
      <c r="K64" s="22"/>
      <c r="L64" s="34"/>
      <c r="M64" s="46">
        <v>0.49042145593869729</v>
      </c>
      <c r="N64" s="22"/>
      <c r="O64" s="34"/>
      <c r="P64" s="22"/>
      <c r="Q64" s="34"/>
      <c r="R64" s="22"/>
      <c r="S64" s="34"/>
      <c r="T64" s="22"/>
      <c r="U64" s="34"/>
      <c r="V64" s="22"/>
      <c r="W64" s="34"/>
      <c r="X64" s="22"/>
      <c r="Y64" s="37"/>
    </row>
    <row r="65" spans="1:25" x14ac:dyDescent="0.2">
      <c r="A65" s="13">
        <v>38</v>
      </c>
      <c r="B65" s="14">
        <v>4582</v>
      </c>
      <c r="C65" s="20" t="s">
        <v>77</v>
      </c>
      <c r="D65" s="21">
        <v>197</v>
      </c>
      <c r="E65" s="21">
        <f t="shared" si="1"/>
        <v>24.625</v>
      </c>
      <c r="F65" s="22">
        <v>7</v>
      </c>
      <c r="G65" s="34">
        <v>22.47</v>
      </c>
      <c r="H65" s="46">
        <f t="shared" si="2"/>
        <v>0.28426395939086296</v>
      </c>
      <c r="I65" s="22">
        <v>8</v>
      </c>
      <c r="J65" s="34">
        <v>108.96000000000001</v>
      </c>
      <c r="K65" s="22"/>
      <c r="L65" s="34"/>
      <c r="M65" s="46">
        <v>0.32487309644670048</v>
      </c>
      <c r="N65" s="22">
        <v>1</v>
      </c>
      <c r="O65" s="34">
        <v>28.26</v>
      </c>
      <c r="P65" s="22"/>
      <c r="Q65" s="34"/>
      <c r="R65" s="22"/>
      <c r="S65" s="34"/>
      <c r="T65" s="22"/>
      <c r="U65" s="34"/>
      <c r="V65" s="22"/>
      <c r="W65" s="34"/>
      <c r="X65" s="22"/>
      <c r="Y65" s="37"/>
    </row>
    <row r="66" spans="1:25" ht="38.25" x14ac:dyDescent="0.2">
      <c r="A66" s="13">
        <v>39</v>
      </c>
      <c r="B66" s="14">
        <v>4619</v>
      </c>
      <c r="C66" s="20" t="s">
        <v>78</v>
      </c>
      <c r="D66" s="21">
        <v>663</v>
      </c>
      <c r="E66" s="21">
        <f t="shared" si="1"/>
        <v>82.875</v>
      </c>
      <c r="F66" s="22">
        <v>48</v>
      </c>
      <c r="G66" s="34">
        <v>154.08000000000001</v>
      </c>
      <c r="H66" s="46">
        <f t="shared" si="2"/>
        <v>0.579185520361991</v>
      </c>
      <c r="I66" s="22">
        <v>41</v>
      </c>
      <c r="J66" s="34">
        <v>558.41999999999996</v>
      </c>
      <c r="K66" s="22"/>
      <c r="L66" s="34"/>
      <c r="M66" s="46">
        <v>0.49472096530920062</v>
      </c>
      <c r="N66" s="22">
        <v>1</v>
      </c>
      <c r="O66" s="34">
        <v>28.26</v>
      </c>
      <c r="P66" s="22"/>
      <c r="Q66" s="34"/>
      <c r="R66" s="22"/>
      <c r="S66" s="34"/>
      <c r="T66" s="22"/>
      <c r="U66" s="34"/>
      <c r="V66" s="22"/>
      <c r="W66" s="34"/>
      <c r="X66" s="22"/>
      <c r="Y66" s="37"/>
    </row>
    <row r="67" spans="1:25" ht="25.5" x14ac:dyDescent="0.2">
      <c r="A67" s="13">
        <v>40</v>
      </c>
      <c r="B67" s="14">
        <v>4637</v>
      </c>
      <c r="C67" s="20" t="s">
        <v>79</v>
      </c>
      <c r="D67" s="21">
        <v>1249</v>
      </c>
      <c r="E67" s="21">
        <f t="shared" si="1"/>
        <v>156.125</v>
      </c>
      <c r="F67" s="22">
        <v>106</v>
      </c>
      <c r="G67" s="34">
        <v>340.26</v>
      </c>
      <c r="H67" s="46">
        <f t="shared" si="2"/>
        <v>0.67894315452361886</v>
      </c>
      <c r="I67" s="22">
        <v>76</v>
      </c>
      <c r="J67" s="34">
        <v>1035.1199999999999</v>
      </c>
      <c r="K67" s="22"/>
      <c r="L67" s="34"/>
      <c r="M67" s="46">
        <v>0.48678943154523618</v>
      </c>
      <c r="N67" s="22">
        <v>5</v>
      </c>
      <c r="O67" s="34">
        <v>141.30000000000001</v>
      </c>
      <c r="P67" s="22"/>
      <c r="Q67" s="34"/>
      <c r="R67" s="22"/>
      <c r="S67" s="34"/>
      <c r="T67" s="22"/>
      <c r="U67" s="34"/>
      <c r="V67" s="22"/>
      <c r="W67" s="34"/>
      <c r="X67" s="22"/>
      <c r="Y67" s="37"/>
    </row>
    <row r="68" spans="1:25" x14ac:dyDescent="0.2">
      <c r="A68" s="13">
        <v>41</v>
      </c>
      <c r="B68" s="14">
        <v>4656</v>
      </c>
      <c r="C68" s="20" t="s">
        <v>80</v>
      </c>
      <c r="D68" s="21">
        <v>172</v>
      </c>
      <c r="E68" s="21">
        <f t="shared" si="1"/>
        <v>21.5</v>
      </c>
      <c r="F68" s="22">
        <v>7</v>
      </c>
      <c r="G68" s="34">
        <v>22.470000000000002</v>
      </c>
      <c r="H68" s="46">
        <f t="shared" si="2"/>
        <v>0.32558139534883723</v>
      </c>
      <c r="I68" s="22">
        <v>5</v>
      </c>
      <c r="J68" s="34">
        <v>68.099999999999994</v>
      </c>
      <c r="K68" s="22"/>
      <c r="L68" s="34"/>
      <c r="M68" s="46">
        <v>0.23255813953488372</v>
      </c>
      <c r="N68" s="22"/>
      <c r="O68" s="34"/>
      <c r="P68" s="22"/>
      <c r="Q68" s="34"/>
      <c r="R68" s="22"/>
      <c r="S68" s="34"/>
      <c r="T68" s="22"/>
      <c r="U68" s="34"/>
      <c r="V68" s="22"/>
      <c r="W68" s="34"/>
      <c r="X68" s="22"/>
      <c r="Y68" s="37"/>
    </row>
    <row r="69" spans="1:25" x14ac:dyDescent="0.2">
      <c r="A69" s="13">
        <v>42</v>
      </c>
      <c r="B69" s="14">
        <v>4663</v>
      </c>
      <c r="C69" s="20" t="s">
        <v>81</v>
      </c>
      <c r="D69" s="21">
        <v>808</v>
      </c>
      <c r="E69" s="21">
        <f t="shared" si="1"/>
        <v>101</v>
      </c>
      <c r="F69" s="22">
        <v>49</v>
      </c>
      <c r="G69" s="34">
        <v>157.29</v>
      </c>
      <c r="H69" s="46">
        <f t="shared" si="2"/>
        <v>0.48514851485148514</v>
      </c>
      <c r="I69" s="22">
        <v>44</v>
      </c>
      <c r="J69" s="34">
        <v>599.28000000000009</v>
      </c>
      <c r="K69" s="22"/>
      <c r="L69" s="34"/>
      <c r="M69" s="46">
        <v>0.43564356435643564</v>
      </c>
      <c r="N69" s="22">
        <v>5</v>
      </c>
      <c r="O69" s="34">
        <v>141.30000000000001</v>
      </c>
      <c r="P69" s="22"/>
      <c r="Q69" s="34"/>
      <c r="R69" s="22"/>
      <c r="S69" s="34"/>
      <c r="T69" s="22"/>
      <c r="U69" s="34"/>
      <c r="V69" s="22"/>
      <c r="W69" s="34"/>
      <c r="X69" s="22"/>
      <c r="Y69" s="37"/>
    </row>
    <row r="70" spans="1:25" ht="38.25" x14ac:dyDescent="0.2">
      <c r="A70" s="13">
        <v>43</v>
      </c>
      <c r="B70" s="14">
        <v>4685</v>
      </c>
      <c r="C70" s="20" t="s">
        <v>82</v>
      </c>
      <c r="D70" s="21">
        <v>587</v>
      </c>
      <c r="E70" s="21">
        <f t="shared" si="1"/>
        <v>73.375</v>
      </c>
      <c r="F70" s="22">
        <v>32</v>
      </c>
      <c r="G70" s="34">
        <v>102.72</v>
      </c>
      <c r="H70" s="46">
        <f t="shared" si="2"/>
        <v>0.43611584327086883</v>
      </c>
      <c r="I70" s="22">
        <v>23</v>
      </c>
      <c r="J70" s="34">
        <v>313.26</v>
      </c>
      <c r="K70" s="22">
        <v>4</v>
      </c>
      <c r="L70" s="34">
        <v>67.319999999999993</v>
      </c>
      <c r="M70" s="46">
        <v>0.36797274275979558</v>
      </c>
      <c r="N70" s="22">
        <v>1</v>
      </c>
      <c r="O70" s="34">
        <v>28.26</v>
      </c>
      <c r="P70" s="22"/>
      <c r="Q70" s="34"/>
      <c r="R70" s="22"/>
      <c r="S70" s="34"/>
      <c r="T70" s="22"/>
      <c r="U70" s="34"/>
      <c r="V70" s="22"/>
      <c r="W70" s="34"/>
      <c r="X70" s="22"/>
      <c r="Y70" s="37"/>
    </row>
    <row r="71" spans="1:25" ht="25.5" x14ac:dyDescent="0.2">
      <c r="A71" s="13">
        <v>44</v>
      </c>
      <c r="B71" s="14">
        <v>4771</v>
      </c>
      <c r="C71" s="20" t="s">
        <v>83</v>
      </c>
      <c r="D71" s="21">
        <v>1031</v>
      </c>
      <c r="E71" s="21">
        <f t="shared" si="1"/>
        <v>128.875</v>
      </c>
      <c r="F71" s="22">
        <v>81</v>
      </c>
      <c r="G71" s="34">
        <v>260.01</v>
      </c>
      <c r="H71" s="46">
        <f t="shared" si="2"/>
        <v>0.62851600387972839</v>
      </c>
      <c r="I71" s="22">
        <v>52</v>
      </c>
      <c r="J71" s="34">
        <v>708.24</v>
      </c>
      <c r="K71" s="22"/>
      <c r="L71" s="34"/>
      <c r="M71" s="46">
        <v>0.40349175557710959</v>
      </c>
      <c r="N71" s="22">
        <v>3</v>
      </c>
      <c r="O71" s="34">
        <v>84.78</v>
      </c>
      <c r="P71" s="22"/>
      <c r="Q71" s="34"/>
      <c r="R71" s="22"/>
      <c r="S71" s="34"/>
      <c r="T71" s="22"/>
      <c r="U71" s="34"/>
      <c r="V71" s="22"/>
      <c r="W71" s="34"/>
      <c r="X71" s="22"/>
      <c r="Y71" s="37"/>
    </row>
    <row r="72" spans="1:25" x14ac:dyDescent="0.2">
      <c r="A72" s="13">
        <v>45</v>
      </c>
      <c r="B72" s="14">
        <v>6146</v>
      </c>
      <c r="C72" s="20" t="s">
        <v>84</v>
      </c>
      <c r="D72" s="21">
        <v>780</v>
      </c>
      <c r="E72" s="21">
        <f t="shared" si="1"/>
        <v>97.5</v>
      </c>
      <c r="F72" s="22">
        <v>93</v>
      </c>
      <c r="G72" s="34">
        <v>298.52999999999997</v>
      </c>
      <c r="H72" s="46">
        <f t="shared" si="2"/>
        <v>0.9538461538461539</v>
      </c>
      <c r="I72" s="22">
        <v>56</v>
      </c>
      <c r="J72" s="34">
        <v>762.71999999999991</v>
      </c>
      <c r="K72" s="22"/>
      <c r="L72" s="34"/>
      <c r="M72" s="46">
        <v>0.57435897435897432</v>
      </c>
      <c r="N72" s="22">
        <v>2</v>
      </c>
      <c r="O72" s="34">
        <v>56.52</v>
      </c>
      <c r="P72" s="22"/>
      <c r="Q72" s="34"/>
      <c r="R72" s="22"/>
      <c r="S72" s="34"/>
      <c r="T72" s="22"/>
      <c r="U72" s="34"/>
      <c r="V72" s="22"/>
      <c r="W72" s="34"/>
      <c r="X72" s="22"/>
      <c r="Y72" s="37"/>
    </row>
    <row r="73" spans="1:25" x14ac:dyDescent="0.2">
      <c r="A73" s="13">
        <v>46</v>
      </c>
      <c r="B73" s="14">
        <v>6167</v>
      </c>
      <c r="C73" s="20" t="s">
        <v>85</v>
      </c>
      <c r="D73" s="21">
        <v>569</v>
      </c>
      <c r="E73" s="21">
        <f t="shared" si="1"/>
        <v>71.125</v>
      </c>
      <c r="F73" s="22">
        <v>70</v>
      </c>
      <c r="G73" s="34">
        <v>224.7</v>
      </c>
      <c r="H73" s="46">
        <f t="shared" si="2"/>
        <v>0.98418277680140598</v>
      </c>
      <c r="I73" s="22">
        <v>36</v>
      </c>
      <c r="J73" s="34">
        <v>490.32000000000005</v>
      </c>
      <c r="K73" s="22"/>
      <c r="L73" s="34"/>
      <c r="M73" s="46">
        <v>0.5061511423550088</v>
      </c>
      <c r="N73" s="22">
        <v>3</v>
      </c>
      <c r="O73" s="34">
        <v>84.78</v>
      </c>
      <c r="P73" s="22"/>
      <c r="Q73" s="34"/>
      <c r="R73" s="22"/>
      <c r="S73" s="34"/>
      <c r="T73" s="22"/>
      <c r="U73" s="34"/>
      <c r="V73" s="22"/>
      <c r="W73" s="34"/>
      <c r="X73" s="22"/>
      <c r="Y73" s="37"/>
    </row>
    <row r="74" spans="1:25" ht="38.25" x14ac:dyDescent="0.2">
      <c r="A74" s="13">
        <v>47</v>
      </c>
      <c r="B74" s="14">
        <v>6292</v>
      </c>
      <c r="C74" s="20" t="s">
        <v>86</v>
      </c>
      <c r="D74" s="21" t="s">
        <v>137</v>
      </c>
      <c r="E74" s="21" t="s">
        <v>137</v>
      </c>
      <c r="F74" s="22"/>
      <c r="G74" s="34"/>
      <c r="H74" s="46"/>
      <c r="I74" s="22"/>
      <c r="J74" s="34"/>
      <c r="K74" s="22"/>
      <c r="L74" s="34"/>
      <c r="M74" s="46" t="s">
        <v>137</v>
      </c>
      <c r="N74" s="22"/>
      <c r="O74" s="34"/>
      <c r="P74" s="22"/>
      <c r="Q74" s="34"/>
      <c r="R74" s="22">
        <v>2</v>
      </c>
      <c r="S74" s="34">
        <v>293.82</v>
      </c>
      <c r="T74" s="22"/>
      <c r="U74" s="34"/>
      <c r="V74" s="22"/>
      <c r="W74" s="34"/>
      <c r="X74" s="22"/>
      <c r="Y74" s="37"/>
    </row>
    <row r="75" spans="1:25" x14ac:dyDescent="0.2">
      <c r="A75" s="13">
        <v>48</v>
      </c>
      <c r="B75" s="14">
        <v>6298</v>
      </c>
      <c r="C75" s="20" t="s">
        <v>87</v>
      </c>
      <c r="D75" s="21">
        <v>843</v>
      </c>
      <c r="E75" s="21">
        <f t="shared" si="1"/>
        <v>105.375</v>
      </c>
      <c r="F75" s="22">
        <v>162</v>
      </c>
      <c r="G75" s="34">
        <v>520.02</v>
      </c>
      <c r="H75" s="46">
        <f t="shared" si="2"/>
        <v>1.5373665480427046</v>
      </c>
      <c r="I75" s="22">
        <v>35</v>
      </c>
      <c r="J75" s="34">
        <v>476.7</v>
      </c>
      <c r="K75" s="22"/>
      <c r="L75" s="34"/>
      <c r="M75" s="46">
        <v>0.33214709371293</v>
      </c>
      <c r="N75" s="22">
        <v>1</v>
      </c>
      <c r="O75" s="34">
        <v>28.26</v>
      </c>
      <c r="P75" s="22"/>
      <c r="Q75" s="34"/>
      <c r="R75" s="22"/>
      <c r="S75" s="34"/>
      <c r="T75" s="22"/>
      <c r="U75" s="34"/>
      <c r="V75" s="22"/>
      <c r="W75" s="34"/>
      <c r="X75" s="22"/>
      <c r="Y75" s="37"/>
    </row>
    <row r="76" spans="1:25" x14ac:dyDescent="0.2">
      <c r="A76" s="13">
        <v>49</v>
      </c>
      <c r="B76" s="14">
        <v>6348</v>
      </c>
      <c r="C76" s="20" t="s">
        <v>88</v>
      </c>
      <c r="D76" s="21" t="s">
        <v>137</v>
      </c>
      <c r="E76" s="21" t="s">
        <v>137</v>
      </c>
      <c r="F76" s="22"/>
      <c r="G76" s="34"/>
      <c r="H76" s="46"/>
      <c r="I76" s="22"/>
      <c r="J76" s="34"/>
      <c r="K76" s="22"/>
      <c r="L76" s="34"/>
      <c r="M76" s="46" t="s">
        <v>137</v>
      </c>
      <c r="N76" s="22"/>
      <c r="O76" s="34"/>
      <c r="P76" s="22"/>
      <c r="Q76" s="34"/>
      <c r="R76" s="22">
        <v>16</v>
      </c>
      <c r="S76" s="34">
        <v>2350.56</v>
      </c>
      <c r="T76" s="22">
        <v>10</v>
      </c>
      <c r="U76" s="34">
        <v>1710</v>
      </c>
      <c r="V76" s="22"/>
      <c r="W76" s="34"/>
      <c r="X76" s="22"/>
      <c r="Y76" s="37"/>
    </row>
    <row r="77" spans="1:25" x14ac:dyDescent="0.2">
      <c r="A77" s="13">
        <v>50</v>
      </c>
      <c r="B77" s="14">
        <v>6566</v>
      </c>
      <c r="C77" s="20" t="s">
        <v>89</v>
      </c>
      <c r="D77" s="21">
        <v>610</v>
      </c>
      <c r="E77" s="21">
        <f t="shared" si="1"/>
        <v>76.25</v>
      </c>
      <c r="F77" s="22">
        <v>81</v>
      </c>
      <c r="G77" s="34">
        <v>260.01</v>
      </c>
      <c r="H77" s="46">
        <f t="shared" si="2"/>
        <v>1.062295081967213</v>
      </c>
      <c r="I77" s="22">
        <v>50</v>
      </c>
      <c r="J77" s="34">
        <v>681</v>
      </c>
      <c r="K77" s="22"/>
      <c r="L77" s="34"/>
      <c r="M77" s="46">
        <v>0.65573770491803274</v>
      </c>
      <c r="N77" s="22">
        <v>6</v>
      </c>
      <c r="O77" s="34">
        <v>169.56</v>
      </c>
      <c r="P77" s="22"/>
      <c r="Q77" s="34"/>
      <c r="R77" s="22"/>
      <c r="S77" s="34"/>
      <c r="T77" s="22"/>
      <c r="U77" s="34"/>
      <c r="V77" s="22"/>
      <c r="W77" s="34"/>
      <c r="X77" s="22"/>
      <c r="Y77" s="37"/>
    </row>
    <row r="78" spans="1:25" ht="25.5" x14ac:dyDescent="0.2">
      <c r="A78" s="13">
        <v>51</v>
      </c>
      <c r="B78" s="14">
        <v>6688</v>
      </c>
      <c r="C78" s="20" t="s">
        <v>90</v>
      </c>
      <c r="D78" s="21">
        <v>704</v>
      </c>
      <c r="E78" s="21">
        <f t="shared" si="1"/>
        <v>88</v>
      </c>
      <c r="F78" s="22"/>
      <c r="G78" s="34"/>
      <c r="H78" s="46"/>
      <c r="I78" s="22">
        <v>15</v>
      </c>
      <c r="J78" s="34">
        <v>204.3</v>
      </c>
      <c r="K78" s="22"/>
      <c r="L78" s="34"/>
      <c r="M78" s="46">
        <v>0.17045454545454544</v>
      </c>
      <c r="N78" s="22"/>
      <c r="O78" s="34"/>
      <c r="P78" s="22"/>
      <c r="Q78" s="34"/>
      <c r="R78" s="22"/>
      <c r="S78" s="34"/>
      <c r="T78" s="22"/>
      <c r="U78" s="34"/>
      <c r="V78" s="22"/>
      <c r="W78" s="34"/>
      <c r="X78" s="22"/>
      <c r="Y78" s="37"/>
    </row>
    <row r="79" spans="1:25" ht="25.5" x14ac:dyDescent="0.2">
      <c r="A79" s="13">
        <v>52</v>
      </c>
      <c r="B79" s="14">
        <v>6707</v>
      </c>
      <c r="C79" s="20" t="s">
        <v>91</v>
      </c>
      <c r="D79" s="21">
        <v>1145</v>
      </c>
      <c r="E79" s="21">
        <f t="shared" si="1"/>
        <v>143.125</v>
      </c>
      <c r="F79" s="22">
        <v>233</v>
      </c>
      <c r="G79" s="34">
        <v>747.92999999999984</v>
      </c>
      <c r="H79" s="46">
        <f t="shared" si="2"/>
        <v>1.6279475982532752</v>
      </c>
      <c r="I79" s="22">
        <v>105</v>
      </c>
      <c r="J79" s="34">
        <v>1430.0999999999997</v>
      </c>
      <c r="K79" s="22"/>
      <c r="L79" s="34"/>
      <c r="M79" s="46">
        <v>0.73362445414847166</v>
      </c>
      <c r="N79" s="22">
        <v>3</v>
      </c>
      <c r="O79" s="34">
        <v>84.78</v>
      </c>
      <c r="P79" s="22"/>
      <c r="Q79" s="34"/>
      <c r="R79" s="22"/>
      <c r="S79" s="34"/>
      <c r="T79" s="22"/>
      <c r="U79" s="34"/>
      <c r="V79" s="22"/>
      <c r="W79" s="34"/>
      <c r="X79" s="22"/>
      <c r="Y79" s="37"/>
    </row>
    <row r="80" spans="1:25" ht="25.5" x14ac:dyDescent="0.2">
      <c r="A80" s="13">
        <v>53</v>
      </c>
      <c r="B80" s="14">
        <v>6719</v>
      </c>
      <c r="C80" s="20" t="s">
        <v>92</v>
      </c>
      <c r="D80" s="21">
        <v>317</v>
      </c>
      <c r="E80" s="21">
        <f t="shared" si="1"/>
        <v>39.625</v>
      </c>
      <c r="F80" s="22">
        <v>1</v>
      </c>
      <c r="G80" s="34">
        <v>3.21</v>
      </c>
      <c r="H80" s="46">
        <f t="shared" si="2"/>
        <v>2.5236593059936908E-2</v>
      </c>
      <c r="I80" s="22">
        <v>8</v>
      </c>
      <c r="J80" s="34">
        <v>108.96000000000001</v>
      </c>
      <c r="K80" s="22"/>
      <c r="L80" s="34"/>
      <c r="M80" s="46">
        <v>0.20189274447949526</v>
      </c>
      <c r="N80" s="22"/>
      <c r="O80" s="34"/>
      <c r="P80" s="22"/>
      <c r="Q80" s="34"/>
      <c r="R80" s="22"/>
      <c r="S80" s="34"/>
      <c r="T80" s="22"/>
      <c r="U80" s="34"/>
      <c r="V80" s="22"/>
      <c r="W80" s="34"/>
      <c r="X80" s="22"/>
      <c r="Y80" s="37"/>
    </row>
    <row r="81" spans="1:25" ht="25.5" x14ac:dyDescent="0.2">
      <c r="A81" s="13">
        <v>54</v>
      </c>
      <c r="B81" s="14">
        <v>7160</v>
      </c>
      <c r="C81" s="20" t="s">
        <v>93</v>
      </c>
      <c r="D81" s="21">
        <v>641</v>
      </c>
      <c r="E81" s="21">
        <f t="shared" si="1"/>
        <v>80.125</v>
      </c>
      <c r="F81" s="22">
        <v>35</v>
      </c>
      <c r="G81" s="34">
        <v>112.35</v>
      </c>
      <c r="H81" s="46">
        <f t="shared" si="2"/>
        <v>0.43681747269890797</v>
      </c>
      <c r="I81" s="22">
        <v>53</v>
      </c>
      <c r="J81" s="34">
        <v>721.8599999999999</v>
      </c>
      <c r="K81" s="22"/>
      <c r="L81" s="34"/>
      <c r="M81" s="46">
        <v>0.6614664586583463</v>
      </c>
      <c r="N81" s="22">
        <v>2</v>
      </c>
      <c r="O81" s="34">
        <v>56.52</v>
      </c>
      <c r="P81" s="22"/>
      <c r="Q81" s="34"/>
      <c r="R81" s="22"/>
      <c r="S81" s="34"/>
      <c r="T81" s="22"/>
      <c r="U81" s="34"/>
      <c r="V81" s="22"/>
      <c r="W81" s="34"/>
      <c r="X81" s="22"/>
      <c r="Y81" s="37"/>
    </row>
    <row r="82" spans="1:25" x14ac:dyDescent="0.2">
      <c r="A82" s="13">
        <v>55</v>
      </c>
      <c r="B82" s="14">
        <v>7554</v>
      </c>
      <c r="C82" s="20" t="s">
        <v>94</v>
      </c>
      <c r="D82" s="21">
        <v>381</v>
      </c>
      <c r="E82" s="21">
        <f t="shared" si="1"/>
        <v>47.625</v>
      </c>
      <c r="F82" s="22">
        <v>21</v>
      </c>
      <c r="G82" s="34">
        <v>67.41</v>
      </c>
      <c r="H82" s="46">
        <f t="shared" si="2"/>
        <v>0.44094488188976377</v>
      </c>
      <c r="I82" s="22">
        <v>22</v>
      </c>
      <c r="J82" s="34">
        <v>299.64</v>
      </c>
      <c r="K82" s="22"/>
      <c r="L82" s="34"/>
      <c r="M82" s="46">
        <v>0.46194225721784776</v>
      </c>
      <c r="N82" s="22">
        <v>3</v>
      </c>
      <c r="O82" s="34">
        <v>84.78</v>
      </c>
      <c r="P82" s="22"/>
      <c r="Q82" s="34"/>
      <c r="R82" s="22"/>
      <c r="S82" s="34"/>
      <c r="T82" s="22"/>
      <c r="U82" s="34"/>
      <c r="V82" s="22"/>
      <c r="W82" s="34"/>
      <c r="X82" s="22"/>
      <c r="Y82" s="37"/>
    </row>
    <row r="83" spans="1:25" x14ac:dyDescent="0.2">
      <c r="A83" s="13">
        <v>56</v>
      </c>
      <c r="B83" s="14">
        <v>7672</v>
      </c>
      <c r="C83" s="20" t="s">
        <v>95</v>
      </c>
      <c r="D83" s="21">
        <v>1511</v>
      </c>
      <c r="E83" s="21">
        <f t="shared" si="1"/>
        <v>188.875</v>
      </c>
      <c r="F83" s="22">
        <v>70</v>
      </c>
      <c r="G83" s="34">
        <v>224.7</v>
      </c>
      <c r="H83" s="46">
        <f t="shared" si="2"/>
        <v>0.37061548643282594</v>
      </c>
      <c r="I83" s="22">
        <v>79</v>
      </c>
      <c r="J83" s="34">
        <v>1075.98</v>
      </c>
      <c r="K83" s="22"/>
      <c r="L83" s="34"/>
      <c r="M83" s="46">
        <v>0.41826604897418929</v>
      </c>
      <c r="N83" s="22">
        <v>1</v>
      </c>
      <c r="O83" s="34">
        <v>28.26</v>
      </c>
      <c r="P83" s="22"/>
      <c r="Q83" s="34"/>
      <c r="R83" s="22"/>
      <c r="S83" s="34"/>
      <c r="T83" s="22"/>
      <c r="U83" s="34"/>
      <c r="V83" s="22"/>
      <c r="W83" s="34"/>
      <c r="X83" s="22"/>
      <c r="Y83" s="37"/>
    </row>
    <row r="84" spans="1:25" ht="25.5" x14ac:dyDescent="0.2">
      <c r="A84" s="13">
        <v>57</v>
      </c>
      <c r="B84" s="14">
        <v>8694</v>
      </c>
      <c r="C84" s="20" t="s">
        <v>96</v>
      </c>
      <c r="D84" s="21">
        <v>1236</v>
      </c>
      <c r="E84" s="21">
        <f t="shared" si="1"/>
        <v>154.5</v>
      </c>
      <c r="F84" s="22">
        <v>214</v>
      </c>
      <c r="G84" s="34">
        <v>686.94</v>
      </c>
      <c r="H84" s="46">
        <f t="shared" si="2"/>
        <v>1.3851132686084142</v>
      </c>
      <c r="I84" s="22">
        <v>83</v>
      </c>
      <c r="J84" s="34">
        <v>1130.46</v>
      </c>
      <c r="K84" s="22">
        <v>5</v>
      </c>
      <c r="L84" s="34">
        <v>84.15</v>
      </c>
      <c r="M84" s="46">
        <v>0.56957928802588997</v>
      </c>
      <c r="N84" s="22"/>
      <c r="O84" s="34"/>
      <c r="P84" s="22"/>
      <c r="Q84" s="34"/>
      <c r="R84" s="22"/>
      <c r="S84" s="34"/>
      <c r="T84" s="22"/>
      <c r="U84" s="34"/>
      <c r="V84" s="22"/>
      <c r="W84" s="34"/>
      <c r="X84" s="22"/>
      <c r="Y84" s="37"/>
    </row>
    <row r="85" spans="1:25" ht="25.5" x14ac:dyDescent="0.2">
      <c r="A85" s="13">
        <v>58</v>
      </c>
      <c r="B85" s="14">
        <v>12595</v>
      </c>
      <c r="C85" s="20" t="s">
        <v>97</v>
      </c>
      <c r="D85" s="21">
        <v>2665</v>
      </c>
      <c r="E85" s="21">
        <f t="shared" si="1"/>
        <v>333.125</v>
      </c>
      <c r="F85" s="22">
        <v>617</v>
      </c>
      <c r="G85" s="34">
        <v>1980.5700000000004</v>
      </c>
      <c r="H85" s="46">
        <f t="shared" si="2"/>
        <v>1.8521575984990619</v>
      </c>
      <c r="I85" s="22">
        <v>261</v>
      </c>
      <c r="J85" s="34">
        <v>3554.8199999999979</v>
      </c>
      <c r="K85" s="22"/>
      <c r="L85" s="34"/>
      <c r="M85" s="46">
        <v>0.78348968105065664</v>
      </c>
      <c r="N85" s="22">
        <v>2</v>
      </c>
      <c r="O85" s="34">
        <v>56.52</v>
      </c>
      <c r="P85" s="22"/>
      <c r="Q85" s="34"/>
      <c r="R85" s="22"/>
      <c r="S85" s="34"/>
      <c r="T85" s="22"/>
      <c r="U85" s="34"/>
      <c r="V85" s="22"/>
      <c r="W85" s="34"/>
      <c r="X85" s="22"/>
      <c r="Y85" s="37"/>
    </row>
    <row r="86" spans="1:25" ht="25.5" x14ac:dyDescent="0.2">
      <c r="A86" s="13">
        <v>59</v>
      </c>
      <c r="B86" s="14">
        <v>13143</v>
      </c>
      <c r="C86" s="20" t="s">
        <v>98</v>
      </c>
      <c r="D86" s="21">
        <v>3716</v>
      </c>
      <c r="E86" s="21">
        <f t="shared" si="1"/>
        <v>464.5</v>
      </c>
      <c r="F86" s="22">
        <v>320</v>
      </c>
      <c r="G86" s="34">
        <v>1027.2</v>
      </c>
      <c r="H86" s="46">
        <f t="shared" si="2"/>
        <v>0.68891280947255118</v>
      </c>
      <c r="I86" s="22">
        <v>271</v>
      </c>
      <c r="J86" s="34">
        <v>3691.0200000000004</v>
      </c>
      <c r="K86" s="22"/>
      <c r="L86" s="34"/>
      <c r="M86" s="46">
        <v>0.58342303552206676</v>
      </c>
      <c r="N86" s="22">
        <v>57</v>
      </c>
      <c r="O86" s="34">
        <v>1610.8200000000002</v>
      </c>
      <c r="P86" s="22"/>
      <c r="Q86" s="34"/>
      <c r="R86" s="22"/>
      <c r="S86" s="34"/>
      <c r="T86" s="22"/>
      <c r="U86" s="34"/>
      <c r="V86" s="22"/>
      <c r="W86" s="34"/>
      <c r="X86" s="22"/>
      <c r="Y86" s="37"/>
    </row>
    <row r="87" spans="1:25" ht="25.5" x14ac:dyDescent="0.2">
      <c r="A87" s="13">
        <v>60</v>
      </c>
      <c r="B87" s="14">
        <v>13236</v>
      </c>
      <c r="C87" s="20" t="s">
        <v>99</v>
      </c>
      <c r="D87" s="21">
        <v>558</v>
      </c>
      <c r="E87" s="21">
        <f t="shared" si="1"/>
        <v>69.75</v>
      </c>
      <c r="F87" s="22">
        <v>13</v>
      </c>
      <c r="G87" s="34">
        <v>41.730000000000004</v>
      </c>
      <c r="H87" s="46">
        <f t="shared" si="2"/>
        <v>0.1863799283154122</v>
      </c>
      <c r="I87" s="22">
        <v>6</v>
      </c>
      <c r="J87" s="34">
        <v>81.72</v>
      </c>
      <c r="K87" s="22"/>
      <c r="L87" s="34"/>
      <c r="M87" s="46">
        <v>8.6021505376344093E-2</v>
      </c>
      <c r="N87" s="22">
        <v>1</v>
      </c>
      <c r="O87" s="34">
        <v>28.26</v>
      </c>
      <c r="P87" s="22"/>
      <c r="Q87" s="34"/>
      <c r="R87" s="22"/>
      <c r="S87" s="34"/>
      <c r="T87" s="22"/>
      <c r="U87" s="34"/>
      <c r="V87" s="22"/>
      <c r="W87" s="34"/>
      <c r="X87" s="22"/>
      <c r="Y87" s="37"/>
    </row>
    <row r="88" spans="1:25" ht="25.5" x14ac:dyDescent="0.2">
      <c r="A88" s="13">
        <v>61</v>
      </c>
      <c r="B88" s="14">
        <v>13475</v>
      </c>
      <c r="C88" s="20" t="s">
        <v>100</v>
      </c>
      <c r="D88" s="21">
        <v>3500</v>
      </c>
      <c r="E88" s="21">
        <f t="shared" si="1"/>
        <v>437.5</v>
      </c>
      <c r="F88" s="22">
        <v>370</v>
      </c>
      <c r="G88" s="34">
        <v>1187.7</v>
      </c>
      <c r="H88" s="46">
        <f t="shared" si="2"/>
        <v>0.84571428571428575</v>
      </c>
      <c r="I88" s="22">
        <v>247</v>
      </c>
      <c r="J88" s="34">
        <v>3364.1400000000003</v>
      </c>
      <c r="K88" s="22"/>
      <c r="L88" s="34"/>
      <c r="M88" s="46">
        <v>0.56457142857142861</v>
      </c>
      <c r="N88" s="22">
        <v>7</v>
      </c>
      <c r="O88" s="34">
        <v>197.82</v>
      </c>
      <c r="P88" s="22"/>
      <c r="Q88" s="34"/>
      <c r="R88" s="22"/>
      <c r="S88" s="34"/>
      <c r="T88" s="22"/>
      <c r="U88" s="34"/>
      <c r="V88" s="22"/>
      <c r="W88" s="34"/>
      <c r="X88" s="22"/>
      <c r="Y88" s="37"/>
    </row>
    <row r="89" spans="1:25" x14ac:dyDescent="0.2">
      <c r="A89" s="13">
        <v>62</v>
      </c>
      <c r="B89" s="14">
        <v>13819</v>
      </c>
      <c r="C89" s="20" t="s">
        <v>101</v>
      </c>
      <c r="D89" s="21">
        <v>276</v>
      </c>
      <c r="E89" s="21">
        <f t="shared" si="1"/>
        <v>34.5</v>
      </c>
      <c r="F89" s="22">
        <v>18</v>
      </c>
      <c r="G89" s="34">
        <v>57.78</v>
      </c>
      <c r="H89" s="46">
        <f t="shared" si="2"/>
        <v>0.52173913043478259</v>
      </c>
      <c r="I89" s="22">
        <v>8</v>
      </c>
      <c r="J89" s="34">
        <v>108.96</v>
      </c>
      <c r="K89" s="22"/>
      <c r="L89" s="34"/>
      <c r="M89" s="46">
        <v>0.2318840579710145</v>
      </c>
      <c r="N89" s="22"/>
      <c r="O89" s="34"/>
      <c r="P89" s="22"/>
      <c r="Q89" s="34"/>
      <c r="R89" s="22"/>
      <c r="S89" s="34"/>
      <c r="T89" s="22"/>
      <c r="U89" s="34"/>
      <c r="V89" s="22"/>
      <c r="W89" s="34"/>
      <c r="X89" s="22"/>
      <c r="Y89" s="37"/>
    </row>
    <row r="90" spans="1:25" ht="25.5" x14ac:dyDescent="0.2">
      <c r="A90" s="13">
        <v>63</v>
      </c>
      <c r="B90" s="14">
        <v>14118</v>
      </c>
      <c r="C90" s="20" t="s">
        <v>102</v>
      </c>
      <c r="D90" s="21">
        <v>894</v>
      </c>
      <c r="E90" s="21">
        <f t="shared" si="1"/>
        <v>111.75</v>
      </c>
      <c r="F90" s="22">
        <v>98</v>
      </c>
      <c r="G90" s="34">
        <v>314.58</v>
      </c>
      <c r="H90" s="46">
        <f t="shared" si="2"/>
        <v>0.87695749440715887</v>
      </c>
      <c r="I90" s="22">
        <v>65</v>
      </c>
      <c r="J90" s="34">
        <v>885.30000000000007</v>
      </c>
      <c r="K90" s="22"/>
      <c r="L90" s="34"/>
      <c r="M90" s="46">
        <v>0.58165548098434006</v>
      </c>
      <c r="N90" s="22">
        <v>1</v>
      </c>
      <c r="O90" s="34">
        <v>28.26</v>
      </c>
      <c r="P90" s="22"/>
      <c r="Q90" s="34"/>
      <c r="R90" s="22"/>
      <c r="S90" s="34"/>
      <c r="T90" s="22"/>
      <c r="U90" s="34"/>
      <c r="V90" s="22"/>
      <c r="W90" s="34"/>
      <c r="X90" s="22"/>
      <c r="Y90" s="37"/>
    </row>
    <row r="91" spans="1:25" ht="25.5" x14ac:dyDescent="0.2">
      <c r="A91" s="13">
        <v>64</v>
      </c>
      <c r="B91" s="14">
        <v>23450</v>
      </c>
      <c r="C91" s="20" t="s">
        <v>103</v>
      </c>
      <c r="D91" s="21">
        <v>622</v>
      </c>
      <c r="E91" s="21">
        <f t="shared" si="1"/>
        <v>77.75</v>
      </c>
      <c r="F91" s="22">
        <v>137</v>
      </c>
      <c r="G91" s="34">
        <v>439.77</v>
      </c>
      <c r="H91" s="46">
        <f t="shared" si="2"/>
        <v>1.7620578778135048</v>
      </c>
      <c r="I91" s="22">
        <v>66</v>
      </c>
      <c r="J91" s="34">
        <v>898.92</v>
      </c>
      <c r="K91" s="22"/>
      <c r="L91" s="34"/>
      <c r="M91" s="46">
        <v>0.84887459807073951</v>
      </c>
      <c r="N91" s="22"/>
      <c r="O91" s="34"/>
      <c r="P91" s="22"/>
      <c r="Q91" s="34"/>
      <c r="R91" s="22"/>
      <c r="S91" s="34"/>
      <c r="T91" s="22"/>
      <c r="U91" s="34"/>
      <c r="V91" s="22"/>
      <c r="W91" s="34"/>
      <c r="X91" s="22"/>
      <c r="Y91" s="37"/>
    </row>
    <row r="92" spans="1:25" x14ac:dyDescent="0.2">
      <c r="A92" s="13">
        <v>65</v>
      </c>
      <c r="B92" s="14">
        <v>25630</v>
      </c>
      <c r="C92" s="20" t="s">
        <v>104</v>
      </c>
      <c r="D92" s="21">
        <v>305</v>
      </c>
      <c r="E92" s="21">
        <f t="shared" ref="E92:E127" si="3">(D92/2)/4</f>
        <v>38.125</v>
      </c>
      <c r="F92" s="22">
        <v>139</v>
      </c>
      <c r="G92" s="34">
        <v>446.19</v>
      </c>
      <c r="H92" s="46">
        <f t="shared" ref="H92:H127" si="4">+F92/E92</f>
        <v>3.6459016393442623</v>
      </c>
      <c r="I92" s="22">
        <v>25</v>
      </c>
      <c r="J92" s="34">
        <v>340.5</v>
      </c>
      <c r="K92" s="22"/>
      <c r="L92" s="34"/>
      <c r="M92" s="46">
        <v>0.65573770491803274</v>
      </c>
      <c r="N92" s="22">
        <v>4</v>
      </c>
      <c r="O92" s="34">
        <v>113.04</v>
      </c>
      <c r="P92" s="22"/>
      <c r="Q92" s="34"/>
      <c r="R92" s="22"/>
      <c r="S92" s="34"/>
      <c r="T92" s="22"/>
      <c r="U92" s="34"/>
      <c r="V92" s="22"/>
      <c r="W92" s="34"/>
      <c r="X92" s="22"/>
      <c r="Y92" s="37"/>
    </row>
    <row r="93" spans="1:25" x14ac:dyDescent="0.2">
      <c r="A93" s="13">
        <v>66</v>
      </c>
      <c r="B93" s="14">
        <v>26590</v>
      </c>
      <c r="C93" s="20" t="s">
        <v>105</v>
      </c>
      <c r="D93" s="21">
        <v>409</v>
      </c>
      <c r="E93" s="21">
        <f t="shared" si="3"/>
        <v>51.125</v>
      </c>
      <c r="F93" s="22">
        <v>4</v>
      </c>
      <c r="G93" s="34">
        <v>12.84</v>
      </c>
      <c r="H93" s="46">
        <f t="shared" si="4"/>
        <v>7.823960880195599E-2</v>
      </c>
      <c r="I93" s="22">
        <v>16</v>
      </c>
      <c r="J93" s="34">
        <v>217.92000000000002</v>
      </c>
      <c r="K93" s="22"/>
      <c r="L93" s="34"/>
      <c r="M93" s="46">
        <v>0.31295843520782396</v>
      </c>
      <c r="N93" s="22"/>
      <c r="O93" s="34"/>
      <c r="P93" s="22"/>
      <c r="Q93" s="34"/>
      <c r="R93" s="22"/>
      <c r="S93" s="34"/>
      <c r="T93" s="22"/>
      <c r="U93" s="34"/>
      <c r="V93" s="22"/>
      <c r="W93" s="34"/>
      <c r="X93" s="22"/>
      <c r="Y93" s="37"/>
    </row>
    <row r="94" spans="1:25" ht="25.5" x14ac:dyDescent="0.2">
      <c r="A94" s="13">
        <v>67</v>
      </c>
      <c r="B94" s="14">
        <v>27692</v>
      </c>
      <c r="C94" s="20" t="s">
        <v>106</v>
      </c>
      <c r="D94" s="21">
        <v>1747</v>
      </c>
      <c r="E94" s="21">
        <f t="shared" si="3"/>
        <v>218.375</v>
      </c>
      <c r="F94" s="22">
        <v>406</v>
      </c>
      <c r="G94" s="34">
        <v>1303.26</v>
      </c>
      <c r="H94" s="46">
        <f t="shared" si="4"/>
        <v>1.859187178019462</v>
      </c>
      <c r="I94" s="22">
        <v>135</v>
      </c>
      <c r="J94" s="34">
        <v>1838.7</v>
      </c>
      <c r="K94" s="22"/>
      <c r="L94" s="34"/>
      <c r="M94" s="46">
        <v>0.61820263308528911</v>
      </c>
      <c r="N94" s="22"/>
      <c r="O94" s="34"/>
      <c r="P94" s="22"/>
      <c r="Q94" s="34"/>
      <c r="R94" s="22"/>
      <c r="S94" s="34"/>
      <c r="T94" s="22"/>
      <c r="U94" s="34"/>
      <c r="V94" s="22"/>
      <c r="W94" s="34"/>
      <c r="X94" s="22"/>
      <c r="Y94" s="37"/>
    </row>
    <row r="95" spans="1:25" ht="25.5" x14ac:dyDescent="0.2">
      <c r="A95" s="13">
        <v>68</v>
      </c>
      <c r="B95" s="14">
        <v>28013</v>
      </c>
      <c r="C95" s="20" t="s">
        <v>107</v>
      </c>
      <c r="D95" s="21">
        <v>1123</v>
      </c>
      <c r="E95" s="21">
        <f t="shared" si="3"/>
        <v>140.375</v>
      </c>
      <c r="F95" s="22">
        <v>62</v>
      </c>
      <c r="G95" s="34">
        <v>199.01999999999998</v>
      </c>
      <c r="H95" s="46">
        <f t="shared" si="4"/>
        <v>0.44167408726625113</v>
      </c>
      <c r="I95" s="22">
        <v>63</v>
      </c>
      <c r="J95" s="34">
        <v>858.06000000000006</v>
      </c>
      <c r="K95" s="22"/>
      <c r="L95" s="34"/>
      <c r="M95" s="46">
        <v>0.44879786286731965</v>
      </c>
      <c r="N95" s="22">
        <v>3</v>
      </c>
      <c r="O95" s="34">
        <v>84.78</v>
      </c>
      <c r="P95" s="22"/>
      <c r="Q95" s="34"/>
      <c r="R95" s="22"/>
      <c r="S95" s="34"/>
      <c r="T95" s="22"/>
      <c r="U95" s="34"/>
      <c r="V95" s="22"/>
      <c r="W95" s="34"/>
      <c r="X95" s="22"/>
      <c r="Y95" s="37"/>
    </row>
    <row r="96" spans="1:25" ht="25.5" x14ac:dyDescent="0.2">
      <c r="A96" s="13">
        <v>69</v>
      </c>
      <c r="B96" s="14">
        <v>29031</v>
      </c>
      <c r="C96" s="20" t="s">
        <v>108</v>
      </c>
      <c r="D96" s="21">
        <v>610</v>
      </c>
      <c r="E96" s="21">
        <f t="shared" si="3"/>
        <v>76.25</v>
      </c>
      <c r="F96" s="22">
        <v>135</v>
      </c>
      <c r="G96" s="34">
        <v>433.35</v>
      </c>
      <c r="H96" s="46">
        <f t="shared" si="4"/>
        <v>1.7704918032786885</v>
      </c>
      <c r="I96" s="22">
        <v>91</v>
      </c>
      <c r="J96" s="34">
        <v>1239.42</v>
      </c>
      <c r="K96" s="22"/>
      <c r="L96" s="34"/>
      <c r="M96" s="46">
        <v>1.1934426229508197</v>
      </c>
      <c r="N96" s="22">
        <v>30</v>
      </c>
      <c r="O96" s="34">
        <v>847.80000000000007</v>
      </c>
      <c r="P96" s="22"/>
      <c r="Q96" s="34"/>
      <c r="R96" s="22"/>
      <c r="S96" s="34"/>
      <c r="T96" s="22"/>
      <c r="U96" s="34"/>
      <c r="V96" s="22"/>
      <c r="W96" s="34"/>
      <c r="X96" s="22"/>
      <c r="Y96" s="37"/>
    </row>
    <row r="97" spans="1:25" x14ac:dyDescent="0.2">
      <c r="A97" s="13">
        <v>70</v>
      </c>
      <c r="B97" s="14">
        <v>30576</v>
      </c>
      <c r="C97" s="20" t="s">
        <v>109</v>
      </c>
      <c r="D97" s="21">
        <v>317</v>
      </c>
      <c r="E97" s="21">
        <f t="shared" si="3"/>
        <v>39.625</v>
      </c>
      <c r="F97" s="22"/>
      <c r="G97" s="34"/>
      <c r="H97" s="46"/>
      <c r="I97" s="22">
        <v>8</v>
      </c>
      <c r="J97" s="34">
        <v>108.96000000000001</v>
      </c>
      <c r="K97" s="22"/>
      <c r="L97" s="34"/>
      <c r="M97" s="46">
        <v>0.20189274447949526</v>
      </c>
      <c r="N97" s="22">
        <v>3</v>
      </c>
      <c r="O97" s="34">
        <v>84.78</v>
      </c>
      <c r="P97" s="22"/>
      <c r="Q97" s="34"/>
      <c r="R97" s="22"/>
      <c r="S97" s="34"/>
      <c r="T97" s="22"/>
      <c r="U97" s="34"/>
      <c r="V97" s="22"/>
      <c r="W97" s="34"/>
      <c r="X97" s="22"/>
      <c r="Y97" s="37"/>
    </row>
    <row r="98" spans="1:25" ht="25.5" x14ac:dyDescent="0.2">
      <c r="A98" s="13">
        <v>71</v>
      </c>
      <c r="B98" s="14">
        <v>30985</v>
      </c>
      <c r="C98" s="20" t="s">
        <v>110</v>
      </c>
      <c r="D98" s="21">
        <v>340</v>
      </c>
      <c r="E98" s="21">
        <f t="shared" si="3"/>
        <v>42.5</v>
      </c>
      <c r="F98" s="22">
        <v>10</v>
      </c>
      <c r="G98" s="34">
        <v>32.1</v>
      </c>
      <c r="H98" s="46">
        <f t="shared" si="4"/>
        <v>0.23529411764705882</v>
      </c>
      <c r="I98" s="22">
        <v>10</v>
      </c>
      <c r="J98" s="34">
        <v>136.19999999999999</v>
      </c>
      <c r="K98" s="22"/>
      <c r="L98" s="34"/>
      <c r="M98" s="46">
        <v>0.23529411764705882</v>
      </c>
      <c r="N98" s="22"/>
      <c r="O98" s="34"/>
      <c r="P98" s="22"/>
      <c r="Q98" s="34"/>
      <c r="R98" s="22"/>
      <c r="S98" s="34"/>
      <c r="T98" s="22"/>
      <c r="U98" s="34"/>
      <c r="V98" s="22"/>
      <c r="W98" s="34"/>
      <c r="X98" s="22"/>
      <c r="Y98" s="37"/>
    </row>
    <row r="99" spans="1:25" x14ac:dyDescent="0.2">
      <c r="A99" s="13">
        <v>72</v>
      </c>
      <c r="B99" s="14">
        <v>32062</v>
      </c>
      <c r="C99" s="20" t="s">
        <v>111</v>
      </c>
      <c r="D99" s="21">
        <v>852</v>
      </c>
      <c r="E99" s="21">
        <f t="shared" si="3"/>
        <v>106.5</v>
      </c>
      <c r="F99" s="22">
        <v>94</v>
      </c>
      <c r="G99" s="34">
        <v>301.74</v>
      </c>
      <c r="H99" s="46">
        <f t="shared" si="4"/>
        <v>0.88262910798122063</v>
      </c>
      <c r="I99" s="22">
        <v>25</v>
      </c>
      <c r="J99" s="34">
        <v>340.5</v>
      </c>
      <c r="K99" s="22"/>
      <c r="L99" s="34"/>
      <c r="M99" s="46">
        <v>0.23474178403755869</v>
      </c>
      <c r="N99" s="22">
        <v>2</v>
      </c>
      <c r="O99" s="34">
        <v>56.52</v>
      </c>
      <c r="P99" s="22"/>
      <c r="Q99" s="34"/>
      <c r="R99" s="22"/>
      <c r="S99" s="34"/>
      <c r="T99" s="22"/>
      <c r="U99" s="34"/>
      <c r="V99" s="22"/>
      <c r="W99" s="34"/>
      <c r="X99" s="22"/>
      <c r="Y99" s="37"/>
    </row>
    <row r="100" spans="1:25" x14ac:dyDescent="0.2">
      <c r="A100" s="13">
        <v>73</v>
      </c>
      <c r="B100" s="14">
        <v>32184</v>
      </c>
      <c r="C100" s="20" t="s">
        <v>112</v>
      </c>
      <c r="D100" s="21">
        <v>1655</v>
      </c>
      <c r="E100" s="21">
        <f t="shared" si="3"/>
        <v>206.875</v>
      </c>
      <c r="F100" s="22">
        <v>339</v>
      </c>
      <c r="G100" s="34">
        <v>1088.19</v>
      </c>
      <c r="H100" s="46">
        <f t="shared" si="4"/>
        <v>1.6386706948640484</v>
      </c>
      <c r="I100" s="22">
        <v>175</v>
      </c>
      <c r="J100" s="34">
        <v>2383.5</v>
      </c>
      <c r="K100" s="22"/>
      <c r="L100" s="34"/>
      <c r="M100" s="46">
        <v>0.84592145015105735</v>
      </c>
      <c r="N100" s="22">
        <v>6</v>
      </c>
      <c r="O100" s="34">
        <v>169.56</v>
      </c>
      <c r="P100" s="22"/>
      <c r="Q100" s="34"/>
      <c r="R100" s="22"/>
      <c r="S100" s="34"/>
      <c r="T100" s="22"/>
      <c r="U100" s="34"/>
      <c r="V100" s="22"/>
      <c r="W100" s="34"/>
      <c r="X100" s="22"/>
      <c r="Y100" s="37"/>
    </row>
    <row r="101" spans="1:25" x14ac:dyDescent="0.2">
      <c r="A101" s="13">
        <v>74</v>
      </c>
      <c r="B101" s="14">
        <v>37908</v>
      </c>
      <c r="C101" s="20" t="s">
        <v>113</v>
      </c>
      <c r="D101" s="21">
        <v>22330</v>
      </c>
      <c r="E101" s="21">
        <f t="shared" si="3"/>
        <v>2791.25</v>
      </c>
      <c r="F101" s="22">
        <v>4447</v>
      </c>
      <c r="G101" s="34">
        <v>14274.869999999995</v>
      </c>
      <c r="H101" s="46">
        <f t="shared" si="4"/>
        <v>1.5931930138826691</v>
      </c>
      <c r="I101" s="22">
        <v>1710</v>
      </c>
      <c r="J101" s="34">
        <v>23290.200000000012</v>
      </c>
      <c r="K101" s="22"/>
      <c r="L101" s="34"/>
      <c r="M101" s="46">
        <v>0.61262875055978505</v>
      </c>
      <c r="N101" s="22">
        <v>41</v>
      </c>
      <c r="O101" s="34">
        <v>1158.6599999999999</v>
      </c>
      <c r="P101" s="22"/>
      <c r="Q101" s="34"/>
      <c r="R101" s="22">
        <v>18</v>
      </c>
      <c r="S101" s="34">
        <v>2644.38</v>
      </c>
      <c r="T101" s="22">
        <v>14</v>
      </c>
      <c r="U101" s="34">
        <v>2394</v>
      </c>
      <c r="V101" s="22"/>
      <c r="W101" s="34"/>
      <c r="X101" s="22"/>
      <c r="Y101" s="37"/>
    </row>
    <row r="102" spans="1:25" x14ac:dyDescent="0.2">
      <c r="A102" s="13">
        <v>75</v>
      </c>
      <c r="B102" s="14">
        <v>48060</v>
      </c>
      <c r="C102" s="20" t="s">
        <v>114</v>
      </c>
      <c r="D102" s="21">
        <v>238</v>
      </c>
      <c r="E102" s="21">
        <f t="shared" si="3"/>
        <v>29.75</v>
      </c>
      <c r="F102" s="22">
        <v>2</v>
      </c>
      <c r="G102" s="34">
        <v>6.42</v>
      </c>
      <c r="H102" s="46">
        <f t="shared" si="4"/>
        <v>6.7226890756302518E-2</v>
      </c>
      <c r="I102" s="22">
        <v>6</v>
      </c>
      <c r="J102" s="34">
        <v>81.72</v>
      </c>
      <c r="K102" s="22">
        <v>1</v>
      </c>
      <c r="L102" s="34">
        <v>16.829999999999998</v>
      </c>
      <c r="M102" s="46">
        <v>0.23529411764705882</v>
      </c>
      <c r="N102" s="22"/>
      <c r="O102" s="34"/>
      <c r="P102" s="22"/>
      <c r="Q102" s="34"/>
      <c r="R102" s="22"/>
      <c r="S102" s="34"/>
      <c r="T102" s="22"/>
      <c r="U102" s="34"/>
      <c r="V102" s="22"/>
      <c r="W102" s="34"/>
      <c r="X102" s="22"/>
      <c r="Y102" s="37"/>
    </row>
    <row r="103" spans="1:25" x14ac:dyDescent="0.2">
      <c r="A103" s="13">
        <v>76</v>
      </c>
      <c r="B103" s="14">
        <v>48817</v>
      </c>
      <c r="C103" s="20" t="s">
        <v>115</v>
      </c>
      <c r="D103" s="21">
        <v>233</v>
      </c>
      <c r="E103" s="21">
        <f t="shared" si="3"/>
        <v>29.125</v>
      </c>
      <c r="F103" s="22">
        <v>17</v>
      </c>
      <c r="G103" s="34">
        <v>54.57</v>
      </c>
      <c r="H103" s="46">
        <f t="shared" si="4"/>
        <v>0.58369098712446355</v>
      </c>
      <c r="I103" s="22">
        <v>15</v>
      </c>
      <c r="J103" s="34">
        <v>204.29999999999998</v>
      </c>
      <c r="K103" s="22"/>
      <c r="L103" s="34"/>
      <c r="M103" s="46">
        <v>0.51502145922746778</v>
      </c>
      <c r="N103" s="22"/>
      <c r="O103" s="34"/>
      <c r="P103" s="22"/>
      <c r="Q103" s="34"/>
      <c r="R103" s="22"/>
      <c r="S103" s="34"/>
      <c r="T103" s="22"/>
      <c r="U103" s="34"/>
      <c r="V103" s="22"/>
      <c r="W103" s="34"/>
      <c r="X103" s="22"/>
      <c r="Y103" s="37"/>
    </row>
    <row r="104" spans="1:25" ht="25.5" x14ac:dyDescent="0.2">
      <c r="A104" s="13">
        <v>77</v>
      </c>
      <c r="B104" s="14">
        <v>48918</v>
      </c>
      <c r="C104" s="20" t="s">
        <v>116</v>
      </c>
      <c r="D104" s="21">
        <v>19</v>
      </c>
      <c r="E104" s="21">
        <f t="shared" si="3"/>
        <v>2.375</v>
      </c>
      <c r="F104" s="22"/>
      <c r="G104" s="34"/>
      <c r="H104" s="46"/>
      <c r="I104" s="22"/>
      <c r="J104" s="34"/>
      <c r="K104" s="22"/>
      <c r="L104" s="34"/>
      <c r="M104" s="46">
        <v>0</v>
      </c>
      <c r="N104" s="22"/>
      <c r="O104" s="34"/>
      <c r="P104" s="22"/>
      <c r="Q104" s="34"/>
      <c r="R104" s="22"/>
      <c r="S104" s="34"/>
      <c r="T104" s="22"/>
      <c r="U104" s="34"/>
      <c r="V104" s="22"/>
      <c r="W104" s="34"/>
      <c r="X104" s="22"/>
      <c r="Y104" s="37"/>
    </row>
    <row r="105" spans="1:25" ht="25.5" x14ac:dyDescent="0.2">
      <c r="A105" s="13">
        <v>78</v>
      </c>
      <c r="B105" s="14">
        <v>49180</v>
      </c>
      <c r="C105" s="20" t="s">
        <v>117</v>
      </c>
      <c r="D105" s="21">
        <v>1094</v>
      </c>
      <c r="E105" s="21">
        <f t="shared" si="3"/>
        <v>136.75</v>
      </c>
      <c r="F105" s="22">
        <v>25</v>
      </c>
      <c r="G105" s="34">
        <v>80.25</v>
      </c>
      <c r="H105" s="46">
        <f t="shared" si="4"/>
        <v>0.18281535648994515</v>
      </c>
      <c r="I105" s="22">
        <v>13</v>
      </c>
      <c r="J105" s="34">
        <v>177.06</v>
      </c>
      <c r="K105" s="22"/>
      <c r="L105" s="34"/>
      <c r="M105" s="46">
        <v>9.5063985374771481E-2</v>
      </c>
      <c r="N105" s="22">
        <v>1</v>
      </c>
      <c r="O105" s="34">
        <v>28.26</v>
      </c>
      <c r="P105" s="22"/>
      <c r="Q105" s="34"/>
      <c r="R105" s="22"/>
      <c r="S105" s="34"/>
      <c r="T105" s="22"/>
      <c r="U105" s="34"/>
      <c r="V105" s="22"/>
      <c r="W105" s="34"/>
      <c r="X105" s="22"/>
      <c r="Y105" s="37"/>
    </row>
    <row r="106" spans="1:25" ht="25.5" x14ac:dyDescent="0.2">
      <c r="A106" s="13">
        <v>79</v>
      </c>
      <c r="B106" s="14">
        <v>50484</v>
      </c>
      <c r="C106" s="20" t="s">
        <v>118</v>
      </c>
      <c r="D106" s="21">
        <v>6078</v>
      </c>
      <c r="E106" s="21">
        <f t="shared" si="3"/>
        <v>759.75</v>
      </c>
      <c r="F106" s="22">
        <v>780</v>
      </c>
      <c r="G106" s="34">
        <v>2503.7999999999997</v>
      </c>
      <c r="H106" s="46">
        <f t="shared" si="4"/>
        <v>1.0266535044422507</v>
      </c>
      <c r="I106" s="22">
        <v>529</v>
      </c>
      <c r="J106" s="34">
        <v>7204.9800000000005</v>
      </c>
      <c r="K106" s="22">
        <v>1</v>
      </c>
      <c r="L106" s="34">
        <v>16.829999999999998</v>
      </c>
      <c r="M106" s="46">
        <v>0.69759789404409345</v>
      </c>
      <c r="N106" s="22">
        <v>26</v>
      </c>
      <c r="O106" s="34">
        <v>734.76</v>
      </c>
      <c r="P106" s="22"/>
      <c r="Q106" s="34"/>
      <c r="R106" s="22"/>
      <c r="S106" s="34"/>
      <c r="T106" s="22"/>
      <c r="U106" s="34"/>
      <c r="V106" s="22"/>
      <c r="W106" s="34"/>
      <c r="X106" s="22"/>
      <c r="Y106" s="37"/>
    </row>
    <row r="107" spans="1:25" x14ac:dyDescent="0.2">
      <c r="A107" s="13">
        <v>80</v>
      </c>
      <c r="B107" s="14">
        <v>51293</v>
      </c>
      <c r="C107" s="20" t="s">
        <v>139</v>
      </c>
      <c r="D107" s="21">
        <v>4</v>
      </c>
      <c r="E107" s="21">
        <f t="shared" si="3"/>
        <v>0.5</v>
      </c>
      <c r="F107" s="22">
        <v>3</v>
      </c>
      <c r="G107" s="34">
        <v>9.629999999999999</v>
      </c>
      <c r="H107" s="46">
        <f t="shared" si="4"/>
        <v>6</v>
      </c>
      <c r="I107" s="22">
        <v>2</v>
      </c>
      <c r="J107" s="34">
        <v>27.24</v>
      </c>
      <c r="K107" s="22"/>
      <c r="L107" s="34"/>
      <c r="M107" s="46">
        <v>4</v>
      </c>
      <c r="N107" s="22"/>
      <c r="O107" s="34"/>
      <c r="P107" s="22"/>
      <c r="Q107" s="34"/>
      <c r="R107" s="22"/>
      <c r="S107" s="34"/>
      <c r="T107" s="22"/>
      <c r="U107" s="34"/>
      <c r="V107" s="22"/>
      <c r="W107" s="34"/>
      <c r="X107" s="22"/>
      <c r="Y107" s="37"/>
    </row>
    <row r="108" spans="1:25" ht="25.5" x14ac:dyDescent="0.2">
      <c r="A108" s="13">
        <v>81</v>
      </c>
      <c r="B108" s="14">
        <v>52377</v>
      </c>
      <c r="C108" s="20" t="s">
        <v>119</v>
      </c>
      <c r="D108" s="21">
        <v>755</v>
      </c>
      <c r="E108" s="21">
        <f t="shared" si="3"/>
        <v>94.375</v>
      </c>
      <c r="F108" s="22">
        <v>187</v>
      </c>
      <c r="G108" s="34">
        <v>600.27</v>
      </c>
      <c r="H108" s="46">
        <f t="shared" si="4"/>
        <v>1.9814569536423841</v>
      </c>
      <c r="I108" s="22">
        <v>72</v>
      </c>
      <c r="J108" s="34">
        <v>980.64</v>
      </c>
      <c r="K108" s="22"/>
      <c r="L108" s="34"/>
      <c r="M108" s="46">
        <v>0.76291390728476827</v>
      </c>
      <c r="N108" s="22"/>
      <c r="O108" s="34"/>
      <c r="P108" s="22"/>
      <c r="Q108" s="34"/>
      <c r="R108" s="22"/>
      <c r="S108" s="34"/>
      <c r="T108" s="22"/>
      <c r="U108" s="34"/>
      <c r="V108" s="22"/>
      <c r="W108" s="34"/>
      <c r="X108" s="22"/>
      <c r="Y108" s="37"/>
    </row>
    <row r="109" spans="1:25" ht="25.5" x14ac:dyDescent="0.2">
      <c r="A109" s="13">
        <v>82</v>
      </c>
      <c r="B109" s="14">
        <v>53396</v>
      </c>
      <c r="C109" s="20" t="s">
        <v>120</v>
      </c>
      <c r="D109" s="21">
        <v>713</v>
      </c>
      <c r="E109" s="21">
        <f t="shared" si="3"/>
        <v>89.125</v>
      </c>
      <c r="F109" s="22">
        <v>88</v>
      </c>
      <c r="G109" s="34">
        <v>282.48</v>
      </c>
      <c r="H109" s="46">
        <f t="shared" si="4"/>
        <v>0.98737727910238426</v>
      </c>
      <c r="I109" s="22">
        <v>52</v>
      </c>
      <c r="J109" s="34">
        <v>708.24</v>
      </c>
      <c r="K109" s="22"/>
      <c r="L109" s="34"/>
      <c r="M109" s="46">
        <v>0.58345021037868161</v>
      </c>
      <c r="N109" s="22">
        <v>5</v>
      </c>
      <c r="O109" s="34">
        <v>141.30000000000001</v>
      </c>
      <c r="P109" s="22"/>
      <c r="Q109" s="34"/>
      <c r="R109" s="22"/>
      <c r="S109" s="34"/>
      <c r="T109" s="22"/>
      <c r="U109" s="34"/>
      <c r="V109" s="22"/>
      <c r="W109" s="34"/>
      <c r="X109" s="22"/>
      <c r="Y109" s="37"/>
    </row>
    <row r="110" spans="1:25" ht="25.5" x14ac:dyDescent="0.2">
      <c r="A110" s="13">
        <v>83</v>
      </c>
      <c r="B110" s="14">
        <v>53914</v>
      </c>
      <c r="C110" s="20" t="s">
        <v>121</v>
      </c>
      <c r="D110" s="21">
        <v>54</v>
      </c>
      <c r="E110" s="21">
        <f t="shared" si="3"/>
        <v>6.75</v>
      </c>
      <c r="F110" s="22">
        <v>9</v>
      </c>
      <c r="G110" s="34">
        <v>28.89</v>
      </c>
      <c r="H110" s="46">
        <f t="shared" si="4"/>
        <v>1.3333333333333333</v>
      </c>
      <c r="I110" s="22">
        <v>2</v>
      </c>
      <c r="J110" s="34">
        <v>27.24</v>
      </c>
      <c r="K110" s="22"/>
      <c r="L110" s="34"/>
      <c r="M110" s="46">
        <v>0.29629629629629628</v>
      </c>
      <c r="N110" s="22"/>
      <c r="O110" s="34"/>
      <c r="P110" s="22"/>
      <c r="Q110" s="34"/>
      <c r="R110" s="22"/>
      <c r="S110" s="34"/>
      <c r="T110" s="22"/>
      <c r="U110" s="34"/>
      <c r="V110" s="22"/>
      <c r="W110" s="34"/>
      <c r="X110" s="22"/>
      <c r="Y110" s="37"/>
    </row>
    <row r="111" spans="1:25" x14ac:dyDescent="0.2">
      <c r="A111" s="13">
        <v>84</v>
      </c>
      <c r="B111" s="14">
        <v>53975</v>
      </c>
      <c r="C111" s="20" t="s">
        <v>122</v>
      </c>
      <c r="D111" s="21">
        <v>507</v>
      </c>
      <c r="E111" s="21">
        <f t="shared" si="3"/>
        <v>63.375</v>
      </c>
      <c r="F111" s="22">
        <v>9</v>
      </c>
      <c r="G111" s="34">
        <v>28.89</v>
      </c>
      <c r="H111" s="46">
        <f t="shared" si="4"/>
        <v>0.14201183431952663</v>
      </c>
      <c r="I111" s="22">
        <v>10</v>
      </c>
      <c r="J111" s="34">
        <v>136.19999999999999</v>
      </c>
      <c r="K111" s="22">
        <v>1</v>
      </c>
      <c r="L111" s="34">
        <v>16.829999999999998</v>
      </c>
      <c r="M111" s="46">
        <v>0.17357001972386588</v>
      </c>
      <c r="N111" s="22">
        <v>3</v>
      </c>
      <c r="O111" s="34">
        <v>84.78</v>
      </c>
      <c r="P111" s="22"/>
      <c r="Q111" s="34"/>
      <c r="R111" s="22"/>
      <c r="S111" s="34"/>
      <c r="T111" s="22"/>
      <c r="U111" s="34"/>
      <c r="V111" s="22"/>
      <c r="W111" s="34"/>
      <c r="X111" s="22"/>
      <c r="Y111" s="37"/>
    </row>
    <row r="112" spans="1:25" x14ac:dyDescent="0.2">
      <c r="A112" s="13">
        <v>85</v>
      </c>
      <c r="B112" s="14">
        <v>54091</v>
      </c>
      <c r="C112" s="20" t="s">
        <v>123</v>
      </c>
      <c r="D112" s="21">
        <v>72</v>
      </c>
      <c r="E112" s="21">
        <f t="shared" si="3"/>
        <v>9</v>
      </c>
      <c r="F112" s="22">
        <v>13</v>
      </c>
      <c r="G112" s="34">
        <v>41.730000000000004</v>
      </c>
      <c r="H112" s="46">
        <f t="shared" si="4"/>
        <v>1.4444444444444444</v>
      </c>
      <c r="I112" s="22">
        <v>10</v>
      </c>
      <c r="J112" s="34">
        <v>136.19999999999999</v>
      </c>
      <c r="K112" s="22"/>
      <c r="L112" s="34"/>
      <c r="M112" s="46">
        <v>1.1111111111111112</v>
      </c>
      <c r="N112" s="22"/>
      <c r="O112" s="34"/>
      <c r="P112" s="22"/>
      <c r="Q112" s="34"/>
      <c r="R112" s="22"/>
      <c r="S112" s="34"/>
      <c r="T112" s="22"/>
      <c r="U112" s="34"/>
      <c r="V112" s="22"/>
      <c r="W112" s="34"/>
      <c r="X112" s="22"/>
      <c r="Y112" s="37"/>
    </row>
    <row r="113" spans="1:25" ht="25.5" x14ac:dyDescent="0.2">
      <c r="A113" s="13">
        <v>86</v>
      </c>
      <c r="B113" s="14">
        <v>56468</v>
      </c>
      <c r="C113" s="20" t="s">
        <v>124</v>
      </c>
      <c r="D113" s="21">
        <v>932</v>
      </c>
      <c r="E113" s="21">
        <f t="shared" si="3"/>
        <v>116.5</v>
      </c>
      <c r="F113" s="22"/>
      <c r="G113" s="34"/>
      <c r="H113" s="46"/>
      <c r="I113" s="22">
        <v>124</v>
      </c>
      <c r="J113" s="34">
        <v>1688.88</v>
      </c>
      <c r="K113" s="22"/>
      <c r="L113" s="34"/>
      <c r="M113" s="46">
        <v>1.0643776824034334</v>
      </c>
      <c r="N113" s="22">
        <v>17</v>
      </c>
      <c r="O113" s="34">
        <v>480.42</v>
      </c>
      <c r="P113" s="22"/>
      <c r="Q113" s="34"/>
      <c r="R113" s="22"/>
      <c r="S113" s="34"/>
      <c r="T113" s="22"/>
      <c r="U113" s="34"/>
      <c r="V113" s="22"/>
      <c r="W113" s="34"/>
      <c r="X113" s="22"/>
      <c r="Y113" s="37"/>
    </row>
    <row r="114" spans="1:25" x14ac:dyDescent="0.2">
      <c r="A114" s="13">
        <v>87</v>
      </c>
      <c r="B114" s="14">
        <v>56929</v>
      </c>
      <c r="C114" s="20" t="s">
        <v>125</v>
      </c>
      <c r="D114" s="21">
        <v>150</v>
      </c>
      <c r="E114" s="21">
        <f t="shared" si="3"/>
        <v>18.75</v>
      </c>
      <c r="F114" s="22">
        <v>3</v>
      </c>
      <c r="G114" s="34">
        <v>9.6300000000000008</v>
      </c>
      <c r="H114" s="46">
        <f t="shared" si="4"/>
        <v>0.16</v>
      </c>
      <c r="I114" s="22">
        <v>2</v>
      </c>
      <c r="J114" s="34">
        <v>27.24</v>
      </c>
      <c r="K114" s="22"/>
      <c r="L114" s="34"/>
      <c r="M114" s="46">
        <v>0.10666666666666667</v>
      </c>
      <c r="N114" s="22">
        <v>1</v>
      </c>
      <c r="O114" s="34">
        <v>28.26</v>
      </c>
      <c r="P114" s="22"/>
      <c r="Q114" s="34"/>
      <c r="R114" s="22"/>
      <c r="S114" s="34"/>
      <c r="T114" s="22"/>
      <c r="U114" s="34"/>
      <c r="V114" s="22"/>
      <c r="W114" s="34"/>
      <c r="X114" s="22"/>
      <c r="Y114" s="37"/>
    </row>
    <row r="115" spans="1:25" ht="25.5" x14ac:dyDescent="0.2">
      <c r="A115" s="13">
        <v>88</v>
      </c>
      <c r="B115" s="14">
        <v>57983</v>
      </c>
      <c r="C115" s="20" t="s">
        <v>126</v>
      </c>
      <c r="D115" s="21">
        <v>27</v>
      </c>
      <c r="E115" s="21">
        <f t="shared" si="3"/>
        <v>3.375</v>
      </c>
      <c r="F115" s="22">
        <v>8</v>
      </c>
      <c r="G115" s="34">
        <v>25.68</v>
      </c>
      <c r="H115" s="46">
        <f t="shared" si="4"/>
        <v>2.3703703703703702</v>
      </c>
      <c r="I115" s="22">
        <v>3</v>
      </c>
      <c r="J115" s="34">
        <v>40.86</v>
      </c>
      <c r="K115" s="22"/>
      <c r="L115" s="34"/>
      <c r="M115" s="46">
        <v>0.88888888888888884</v>
      </c>
      <c r="N115" s="22"/>
      <c r="O115" s="34"/>
      <c r="P115" s="22"/>
      <c r="Q115" s="34"/>
      <c r="R115" s="22"/>
      <c r="S115" s="34"/>
      <c r="T115" s="22"/>
      <c r="U115" s="34"/>
      <c r="V115" s="22"/>
      <c r="W115" s="34"/>
      <c r="X115" s="22"/>
      <c r="Y115" s="37"/>
    </row>
    <row r="116" spans="1:25" x14ac:dyDescent="0.2">
      <c r="A116" s="13">
        <v>89</v>
      </c>
      <c r="B116" s="14">
        <v>58207</v>
      </c>
      <c r="C116" s="20" t="s">
        <v>127</v>
      </c>
      <c r="D116" s="21">
        <v>9</v>
      </c>
      <c r="E116" s="21">
        <f t="shared" si="3"/>
        <v>1.125</v>
      </c>
      <c r="F116" s="22"/>
      <c r="G116" s="34"/>
      <c r="H116" s="46"/>
      <c r="I116" s="22"/>
      <c r="J116" s="34"/>
      <c r="K116" s="22"/>
      <c r="L116" s="34"/>
      <c r="M116" s="46">
        <v>0</v>
      </c>
      <c r="N116" s="22"/>
      <c r="O116" s="34"/>
      <c r="P116" s="22"/>
      <c r="Q116" s="34"/>
      <c r="R116" s="22"/>
      <c r="S116" s="34"/>
      <c r="T116" s="22"/>
      <c r="U116" s="34"/>
      <c r="V116" s="22"/>
      <c r="W116" s="34"/>
      <c r="X116" s="22"/>
      <c r="Y116" s="37"/>
    </row>
    <row r="117" spans="1:25" x14ac:dyDescent="0.2">
      <c r="A117" s="13">
        <v>90</v>
      </c>
      <c r="B117" s="14">
        <v>58839</v>
      </c>
      <c r="C117" s="20" t="s">
        <v>128</v>
      </c>
      <c r="D117" s="21">
        <v>12</v>
      </c>
      <c r="E117" s="21">
        <f t="shared" si="3"/>
        <v>1.5</v>
      </c>
      <c r="F117" s="22">
        <v>1</v>
      </c>
      <c r="G117" s="34">
        <v>3.21</v>
      </c>
      <c r="H117" s="46">
        <f t="shared" si="4"/>
        <v>0.66666666666666663</v>
      </c>
      <c r="I117" s="22"/>
      <c r="J117" s="34"/>
      <c r="K117" s="22"/>
      <c r="L117" s="34"/>
      <c r="M117" s="46">
        <v>0</v>
      </c>
      <c r="N117" s="22"/>
      <c r="O117" s="34"/>
      <c r="P117" s="22"/>
      <c r="Q117" s="34"/>
      <c r="R117" s="22"/>
      <c r="S117" s="34"/>
      <c r="T117" s="22"/>
      <c r="U117" s="34"/>
      <c r="V117" s="22"/>
      <c r="W117" s="34"/>
      <c r="X117" s="22"/>
      <c r="Y117" s="37"/>
    </row>
    <row r="118" spans="1:25" x14ac:dyDescent="0.2">
      <c r="A118" s="13">
        <v>91</v>
      </c>
      <c r="B118" s="14">
        <v>59951</v>
      </c>
      <c r="C118" s="20" t="s">
        <v>129</v>
      </c>
      <c r="D118" s="21">
        <v>300</v>
      </c>
      <c r="E118" s="21">
        <f t="shared" si="3"/>
        <v>37.5</v>
      </c>
      <c r="F118" s="22">
        <v>74</v>
      </c>
      <c r="G118" s="34">
        <v>237.54000000000002</v>
      </c>
      <c r="H118" s="46">
        <f t="shared" si="4"/>
        <v>1.9733333333333334</v>
      </c>
      <c r="I118" s="22">
        <v>22</v>
      </c>
      <c r="J118" s="34">
        <v>299.64</v>
      </c>
      <c r="K118" s="22"/>
      <c r="L118" s="34"/>
      <c r="M118" s="46">
        <v>0.58666666666666667</v>
      </c>
      <c r="N118" s="22"/>
      <c r="O118" s="34"/>
      <c r="P118" s="22"/>
      <c r="Q118" s="34"/>
      <c r="R118" s="22"/>
      <c r="S118" s="34"/>
      <c r="T118" s="22"/>
      <c r="U118" s="34"/>
      <c r="V118" s="22"/>
      <c r="W118" s="34"/>
      <c r="X118" s="22"/>
      <c r="Y118" s="37"/>
    </row>
    <row r="119" spans="1:25" x14ac:dyDescent="0.2">
      <c r="A119" s="13">
        <v>92</v>
      </c>
      <c r="B119" s="14">
        <v>60987</v>
      </c>
      <c r="C119" s="20" t="s">
        <v>130</v>
      </c>
      <c r="D119" s="21">
        <v>2296</v>
      </c>
      <c r="E119" s="21">
        <f t="shared" si="3"/>
        <v>287</v>
      </c>
      <c r="F119" s="22">
        <v>203</v>
      </c>
      <c r="G119" s="34">
        <v>651.63</v>
      </c>
      <c r="H119" s="46">
        <f t="shared" si="4"/>
        <v>0.70731707317073167</v>
      </c>
      <c r="I119" s="22">
        <v>142</v>
      </c>
      <c r="J119" s="34">
        <v>1934.04</v>
      </c>
      <c r="K119" s="22"/>
      <c r="L119" s="34"/>
      <c r="M119" s="46">
        <v>0.49477351916376305</v>
      </c>
      <c r="N119" s="22">
        <v>28</v>
      </c>
      <c r="O119" s="34">
        <v>791.28</v>
      </c>
      <c r="P119" s="22"/>
      <c r="Q119" s="34"/>
      <c r="R119" s="22"/>
      <c r="S119" s="34"/>
      <c r="T119" s="22"/>
      <c r="U119" s="34"/>
      <c r="V119" s="22"/>
      <c r="W119" s="34"/>
      <c r="X119" s="22"/>
      <c r="Y119" s="37"/>
    </row>
    <row r="120" spans="1:25" x14ac:dyDescent="0.2">
      <c r="A120" s="13">
        <v>93</v>
      </c>
      <c r="B120" s="14">
        <v>63562</v>
      </c>
      <c r="C120" s="20" t="s">
        <v>131</v>
      </c>
      <c r="D120" s="21">
        <v>307</v>
      </c>
      <c r="E120" s="21">
        <f t="shared" si="3"/>
        <v>38.375</v>
      </c>
      <c r="F120" s="22">
        <v>105</v>
      </c>
      <c r="G120" s="34">
        <v>337.05</v>
      </c>
      <c r="H120" s="46">
        <f t="shared" si="4"/>
        <v>2.7361563517915308</v>
      </c>
      <c r="I120" s="22">
        <v>26</v>
      </c>
      <c r="J120" s="34">
        <v>354.12</v>
      </c>
      <c r="K120" s="22"/>
      <c r="L120" s="34"/>
      <c r="M120" s="46">
        <v>0.67752442996742668</v>
      </c>
      <c r="N120" s="22"/>
      <c r="O120" s="34"/>
      <c r="P120" s="22"/>
      <c r="Q120" s="34"/>
      <c r="R120" s="22"/>
      <c r="S120" s="34"/>
      <c r="T120" s="22"/>
      <c r="U120" s="34"/>
      <c r="V120" s="22"/>
      <c r="W120" s="34"/>
      <c r="X120" s="22"/>
      <c r="Y120" s="37"/>
    </row>
    <row r="121" spans="1:25" x14ac:dyDescent="0.2">
      <c r="A121" s="13">
        <v>94</v>
      </c>
      <c r="B121" s="14">
        <v>63877</v>
      </c>
      <c r="C121" s="20" t="s">
        <v>132</v>
      </c>
      <c r="D121" s="21">
        <v>76</v>
      </c>
      <c r="E121" s="21">
        <f t="shared" si="3"/>
        <v>9.5</v>
      </c>
      <c r="F121" s="22">
        <v>17</v>
      </c>
      <c r="G121" s="34">
        <v>54.57</v>
      </c>
      <c r="H121" s="46">
        <f t="shared" si="4"/>
        <v>1.7894736842105263</v>
      </c>
      <c r="I121" s="22">
        <v>13</v>
      </c>
      <c r="J121" s="34">
        <v>177.06</v>
      </c>
      <c r="K121" s="22"/>
      <c r="L121" s="34"/>
      <c r="M121" s="46">
        <v>1.368421052631579</v>
      </c>
      <c r="N121" s="22">
        <v>2</v>
      </c>
      <c r="O121" s="34">
        <v>56.52</v>
      </c>
      <c r="P121" s="22"/>
      <c r="Q121" s="34"/>
      <c r="R121" s="22"/>
      <c r="S121" s="34"/>
      <c r="T121" s="22"/>
      <c r="U121" s="34"/>
      <c r="V121" s="22"/>
      <c r="W121" s="34"/>
      <c r="X121" s="22"/>
      <c r="Y121" s="37"/>
    </row>
    <row r="122" spans="1:25" x14ac:dyDescent="0.2">
      <c r="A122" s="13">
        <v>95</v>
      </c>
      <c r="B122" s="14">
        <v>64788</v>
      </c>
      <c r="C122" s="20" t="s">
        <v>133</v>
      </c>
      <c r="D122" s="21" t="s">
        <v>137</v>
      </c>
      <c r="E122" s="21" t="s">
        <v>137</v>
      </c>
      <c r="F122" s="22"/>
      <c r="G122" s="34"/>
      <c r="H122" s="46"/>
      <c r="I122" s="22"/>
      <c r="J122" s="34"/>
      <c r="K122" s="22"/>
      <c r="L122" s="34"/>
      <c r="M122" s="46" t="s">
        <v>137</v>
      </c>
      <c r="N122" s="22"/>
      <c r="O122" s="34"/>
      <c r="P122" s="22"/>
      <c r="Q122" s="34"/>
      <c r="R122" s="22">
        <v>3</v>
      </c>
      <c r="S122" s="34">
        <v>440.73</v>
      </c>
      <c r="T122" s="22">
        <v>3</v>
      </c>
      <c r="U122" s="34">
        <v>513</v>
      </c>
      <c r="V122" s="22"/>
      <c r="W122" s="34"/>
      <c r="X122" s="22"/>
      <c r="Y122" s="37"/>
    </row>
    <row r="123" spans="1:25" x14ac:dyDescent="0.2">
      <c r="A123" s="13">
        <v>96</v>
      </c>
      <c r="B123" s="14">
        <v>65704</v>
      </c>
      <c r="C123" s="20" t="s">
        <v>134</v>
      </c>
      <c r="D123" s="21">
        <v>20</v>
      </c>
      <c r="E123" s="21">
        <f t="shared" si="3"/>
        <v>2.5</v>
      </c>
      <c r="F123" s="22">
        <v>1</v>
      </c>
      <c r="G123" s="34">
        <v>3.21</v>
      </c>
      <c r="H123" s="46">
        <f t="shared" si="4"/>
        <v>0.4</v>
      </c>
      <c r="I123" s="22">
        <v>1</v>
      </c>
      <c r="J123" s="34">
        <v>13.62</v>
      </c>
      <c r="K123" s="22"/>
      <c r="L123" s="34"/>
      <c r="M123" s="46">
        <v>0.4</v>
      </c>
      <c r="N123" s="22"/>
      <c r="O123" s="34"/>
      <c r="P123" s="22"/>
      <c r="Q123" s="34"/>
      <c r="R123" s="22"/>
      <c r="S123" s="34"/>
      <c r="T123" s="22"/>
      <c r="U123" s="34"/>
      <c r="V123" s="22"/>
      <c r="W123" s="34"/>
      <c r="X123" s="22"/>
      <c r="Y123" s="37"/>
    </row>
    <row r="124" spans="1:25" x14ac:dyDescent="0.2">
      <c r="A124" s="13">
        <v>97</v>
      </c>
      <c r="B124" s="14">
        <v>65829</v>
      </c>
      <c r="C124" s="20" t="s">
        <v>135</v>
      </c>
      <c r="D124" s="21">
        <v>69</v>
      </c>
      <c r="E124" s="21">
        <f t="shared" si="3"/>
        <v>8.625</v>
      </c>
      <c r="F124" s="22">
        <v>15</v>
      </c>
      <c r="G124" s="34">
        <v>48.150000000000006</v>
      </c>
      <c r="H124" s="46">
        <f t="shared" si="4"/>
        <v>1.7391304347826086</v>
      </c>
      <c r="I124" s="22">
        <v>2</v>
      </c>
      <c r="J124" s="34">
        <v>27.24</v>
      </c>
      <c r="K124" s="22"/>
      <c r="L124" s="34"/>
      <c r="M124" s="46">
        <v>0.2318840579710145</v>
      </c>
      <c r="N124" s="22"/>
      <c r="O124" s="34"/>
      <c r="P124" s="22"/>
      <c r="Q124" s="34"/>
      <c r="R124" s="22"/>
      <c r="S124" s="34"/>
      <c r="T124" s="22"/>
      <c r="U124" s="34"/>
      <c r="V124" s="22"/>
      <c r="W124" s="34"/>
      <c r="X124" s="22"/>
      <c r="Y124" s="37"/>
    </row>
    <row r="125" spans="1:25" x14ac:dyDescent="0.2">
      <c r="A125" s="13">
        <v>98</v>
      </c>
      <c r="B125" s="14">
        <v>65833</v>
      </c>
      <c r="C125" s="20" t="s">
        <v>147</v>
      </c>
      <c r="D125" s="21"/>
      <c r="E125" s="21">
        <f t="shared" si="3"/>
        <v>0</v>
      </c>
      <c r="F125" s="22">
        <v>41</v>
      </c>
      <c r="G125" s="34">
        <v>131.61000000000001</v>
      </c>
      <c r="H125" s="46"/>
      <c r="I125" s="22">
        <v>17</v>
      </c>
      <c r="J125" s="34">
        <v>231.54000000000002</v>
      </c>
      <c r="K125" s="22"/>
      <c r="L125" s="34"/>
      <c r="M125" s="46" t="s">
        <v>137</v>
      </c>
      <c r="N125" s="22"/>
      <c r="O125" s="34"/>
      <c r="P125" s="22"/>
      <c r="Q125" s="34"/>
      <c r="R125" s="22"/>
      <c r="S125" s="34"/>
      <c r="T125" s="22"/>
      <c r="U125" s="34"/>
      <c r="V125" s="22"/>
      <c r="W125" s="34"/>
      <c r="X125" s="22"/>
      <c r="Y125" s="37"/>
    </row>
    <row r="126" spans="1:25" x14ac:dyDescent="0.2">
      <c r="A126" s="13">
        <v>99</v>
      </c>
      <c r="B126" s="14">
        <v>65940</v>
      </c>
      <c r="C126" s="20" t="s">
        <v>146</v>
      </c>
      <c r="D126" s="21"/>
      <c r="E126" s="21">
        <f t="shared" si="3"/>
        <v>0</v>
      </c>
      <c r="F126" s="22">
        <v>9</v>
      </c>
      <c r="G126" s="34">
        <v>28.89</v>
      </c>
      <c r="H126" s="46"/>
      <c r="I126" s="22">
        <v>3</v>
      </c>
      <c r="J126" s="34">
        <v>40.86</v>
      </c>
      <c r="K126" s="22"/>
      <c r="L126" s="34"/>
      <c r="M126" s="46" t="s">
        <v>137</v>
      </c>
      <c r="N126" s="22"/>
      <c r="O126" s="34"/>
      <c r="P126" s="22"/>
      <c r="Q126" s="34"/>
      <c r="R126" s="22"/>
      <c r="S126" s="34"/>
      <c r="T126" s="22"/>
      <c r="U126" s="34"/>
      <c r="V126" s="22"/>
      <c r="W126" s="34"/>
      <c r="X126" s="22"/>
      <c r="Y126" s="37"/>
    </row>
    <row r="127" spans="1:25" ht="13.5" thickBot="1" x14ac:dyDescent="0.25">
      <c r="A127" s="39">
        <v>100</v>
      </c>
      <c r="B127" s="40">
        <v>100085</v>
      </c>
      <c r="C127" s="41" t="s">
        <v>136</v>
      </c>
      <c r="D127" s="42">
        <v>7</v>
      </c>
      <c r="E127" s="42">
        <f t="shared" si="3"/>
        <v>0.875</v>
      </c>
      <c r="F127" s="43">
        <v>1</v>
      </c>
      <c r="G127" s="44">
        <v>3.21</v>
      </c>
      <c r="H127" s="47">
        <f t="shared" si="4"/>
        <v>1.1428571428571428</v>
      </c>
      <c r="I127" s="43">
        <v>5</v>
      </c>
      <c r="J127" s="44">
        <v>68.099999999999994</v>
      </c>
      <c r="K127" s="43"/>
      <c r="L127" s="44"/>
      <c r="M127" s="47">
        <v>5.7142857142857144</v>
      </c>
      <c r="N127" s="43"/>
      <c r="O127" s="44"/>
      <c r="P127" s="43"/>
      <c r="Q127" s="44"/>
      <c r="R127" s="43"/>
      <c r="S127" s="44"/>
      <c r="T127" s="43"/>
      <c r="U127" s="44"/>
      <c r="V127" s="43"/>
      <c r="W127" s="44"/>
      <c r="X127" s="43"/>
      <c r="Y127" s="45"/>
    </row>
    <row r="128" spans="1:25" x14ac:dyDescent="0.2">
      <c r="A128" s="28"/>
      <c r="B128" s="28"/>
      <c r="C128" s="29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</row>
    <row r="129" spans="1:25" x14ac:dyDescent="0.2">
      <c r="A129" s="68" t="s">
        <v>149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8"/>
      <c r="Y129" s="8"/>
    </row>
    <row r="130" spans="1:25" x14ac:dyDescent="0.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8"/>
      <c r="Y130" s="8"/>
    </row>
    <row r="131" spans="1:25" x14ac:dyDescent="0.2">
      <c r="A131" s="9"/>
    </row>
  </sheetData>
  <autoFilter ref="A26:Y128" xr:uid="{BBE66915-A3B9-4FA8-8549-7AEA6CAAA8FF}"/>
  <sortState xmlns:xlrd2="http://schemas.microsoft.com/office/spreadsheetml/2017/richdata2" ref="B28:E127">
    <sortCondition ref="B28:B127"/>
  </sortState>
  <mergeCells count="41">
    <mergeCell ref="C23:C25"/>
    <mergeCell ref="E23:E25"/>
    <mergeCell ref="D23:D25"/>
    <mergeCell ref="F24:G24"/>
    <mergeCell ref="A129:W129"/>
    <mergeCell ref="N24:O24"/>
    <mergeCell ref="A23:A25"/>
    <mergeCell ref="B23:B25"/>
    <mergeCell ref="V23:W23"/>
    <mergeCell ref="V24:W24"/>
    <mergeCell ref="T23:U23"/>
    <mergeCell ref="T24:U24"/>
    <mergeCell ref="N23:O23"/>
    <mergeCell ref="P23:Q23"/>
    <mergeCell ref="R23:S23"/>
    <mergeCell ref="P24:Q24"/>
    <mergeCell ref="S1:Y1"/>
    <mergeCell ref="S5:Y5"/>
    <mergeCell ref="S4:Y4"/>
    <mergeCell ref="X8:Y8"/>
    <mergeCell ref="I23:J23"/>
    <mergeCell ref="A9:Y9"/>
    <mergeCell ref="A11:Y11"/>
    <mergeCell ref="A12:Y12"/>
    <mergeCell ref="A16:Y16"/>
    <mergeCell ref="A14:Y14"/>
    <mergeCell ref="A18:Y18"/>
    <mergeCell ref="A19:Y19"/>
    <mergeCell ref="A20:Y20"/>
    <mergeCell ref="A21:Y21"/>
    <mergeCell ref="F23:G23"/>
    <mergeCell ref="H23:H24"/>
    <mergeCell ref="R24:S24"/>
    <mergeCell ref="M23:M24"/>
    <mergeCell ref="K23:L23"/>
    <mergeCell ref="K24:L24"/>
    <mergeCell ref="S2:Y2"/>
    <mergeCell ref="A17:Y17"/>
    <mergeCell ref="X24:Y24"/>
    <mergeCell ref="X23:Y23"/>
    <mergeCell ref="I24:J24"/>
  </mergeCells>
  <pageMargins left="0.39370078740157483" right="0" top="0.39370078740157483" bottom="0.3937007874015748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m.'!nac5a3062ba3c479b9f9213bd40d86201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Jūratė Tupčiauskienė</cp:lastModifiedBy>
  <cp:revision/>
  <cp:lastPrinted>2025-02-26T06:46:57Z</cp:lastPrinted>
  <dcterms:created xsi:type="dcterms:W3CDTF">2022-02-11T09:09:04Z</dcterms:created>
  <dcterms:modified xsi:type="dcterms:W3CDTF">2025-04-22T12:34:47Z</dcterms:modified>
  <cp:category/>
  <cp:contentStatus/>
</cp:coreProperties>
</file>