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atupc\Desktop\2019-2025 prevencinės\ATASKAITOS VLK\INTERNETUI\2025 I ketvirtis\"/>
    </mc:Choice>
  </mc:AlternateContent>
  <xr:revisionPtr revIDLastSave="0" documentId="13_ncr:1_{2C942761-D276-4AB8-8841-82042ED02370}" xr6:coauthVersionLast="47" xr6:coauthVersionMax="47" xr10:uidLastSave="{00000000-0000-0000-0000-000000000000}"/>
  <bookViews>
    <workbookView xWindow="-120" yWindow="-120" windowWidth="29040" windowHeight="15840" xr2:uid="{D087BC8A-F579-4802-B401-42BE80FDB0F7}"/>
  </bookViews>
  <sheets>
    <sheet name="2025 m." sheetId="1" r:id="rId1"/>
  </sheets>
  <definedNames>
    <definedName name="_xlnm._FilterDatabase" localSheetId="0" hidden="1">'2025 m.'!$A$27:$U$124</definedName>
    <definedName name="_Hlk81406292" localSheetId="0">'2025 m.'!#REF!</definedName>
    <definedName name="nac5a3062ba3c479b9f9213bd40d86201" localSheetId="0">'2025 m.'!#REF!</definedName>
    <definedName name="_xlnm.Print_Area" localSheetId="0">'2025 m.'!$A$1:$U$127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4" i="1" l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29" i="1"/>
  <c r="K106" i="1"/>
  <c r="H106" i="1" l="1"/>
  <c r="H54" i="1"/>
  <c r="H111" i="1"/>
  <c r="K36" i="1"/>
  <c r="K115" i="1"/>
  <c r="K99" i="1"/>
  <c r="K75" i="1"/>
  <c r="K59" i="1"/>
  <c r="K51" i="1"/>
  <c r="K103" i="1"/>
  <c r="K43" i="1"/>
  <c r="K35" i="1"/>
  <c r="H78" i="1"/>
  <c r="K112" i="1"/>
  <c r="H103" i="1"/>
  <c r="H73" i="1"/>
  <c r="K58" i="1"/>
  <c r="H44" i="1"/>
  <c r="K108" i="1"/>
  <c r="K100" i="1"/>
  <c r="K84" i="1"/>
  <c r="K76" i="1"/>
  <c r="K52" i="1"/>
  <c r="H98" i="1"/>
  <c r="H34" i="1"/>
  <c r="K119" i="1"/>
  <c r="K33" i="1"/>
  <c r="K74" i="1"/>
  <c r="H105" i="1"/>
  <c r="H57" i="1"/>
  <c r="K30" i="1"/>
  <c r="H89" i="1"/>
  <c r="H51" i="1"/>
  <c r="H114" i="1"/>
  <c r="H121" i="1"/>
  <c r="H97" i="1"/>
  <c r="H81" i="1"/>
  <c r="H65" i="1"/>
  <c r="K46" i="1"/>
  <c r="K38" i="1"/>
  <c r="H76" i="1"/>
  <c r="K57" i="1"/>
  <c r="H120" i="1"/>
  <c r="H112" i="1"/>
  <c r="H108" i="1"/>
  <c r="H104" i="1"/>
  <c r="H100" i="1"/>
  <c r="H92" i="1"/>
  <c r="H84" i="1"/>
  <c r="H80" i="1"/>
  <c r="H72" i="1"/>
  <c r="H68" i="1"/>
  <c r="H60" i="1"/>
  <c r="H52" i="1"/>
  <c r="H36" i="1"/>
  <c r="K89" i="1"/>
  <c r="K73" i="1"/>
  <c r="H29" i="1"/>
  <c r="H43" i="1"/>
  <c r="K29" i="1"/>
  <c r="H94" i="1"/>
  <c r="H86" i="1"/>
  <c r="K96" i="1"/>
  <c r="K88" i="1"/>
  <c r="K111" i="1"/>
  <c r="K117" i="1"/>
  <c r="K109" i="1"/>
  <c r="K93" i="1"/>
  <c r="K85" i="1"/>
  <c r="K77" i="1"/>
  <c r="K69" i="1"/>
  <c r="K61" i="1"/>
  <c r="K53" i="1"/>
  <c r="K41" i="1"/>
  <c r="H42" i="1"/>
  <c r="K92" i="1"/>
  <c r="K68" i="1"/>
  <c r="K60" i="1"/>
  <c r="H62" i="1"/>
  <c r="H67" i="1"/>
  <c r="H83" i="1"/>
  <c r="H35" i="1"/>
  <c r="K91" i="1"/>
  <c r="H118" i="1"/>
  <c r="H110" i="1"/>
  <c r="H102" i="1"/>
  <c r="H70" i="1"/>
  <c r="H124" i="1"/>
  <c r="H41" i="1"/>
  <c r="H33" i="1"/>
  <c r="K118" i="1"/>
  <c r="K110" i="1"/>
  <c r="K102" i="1"/>
  <c r="K90" i="1"/>
  <c r="K54" i="1"/>
  <c r="H117" i="1"/>
  <c r="H109" i="1"/>
  <c r="H93" i="1"/>
  <c r="H85" i="1"/>
  <c r="H77" i="1"/>
  <c r="H69" i="1"/>
  <c r="H61" i="1"/>
  <c r="H53" i="1"/>
  <c r="H45" i="1"/>
  <c r="H37" i="1"/>
  <c r="K124" i="1"/>
  <c r="K114" i="1"/>
  <c r="K98" i="1"/>
  <c r="K94" i="1"/>
  <c r="K86" i="1"/>
  <c r="K78" i="1"/>
  <c r="K70" i="1"/>
  <c r="K66" i="1"/>
  <c r="K62" i="1"/>
  <c r="K42" i="1"/>
  <c r="K34" i="1"/>
  <c r="H46" i="1"/>
  <c r="H38" i="1"/>
  <c r="H96" i="1"/>
  <c r="K97" i="1"/>
  <c r="K45" i="1"/>
  <c r="K37" i="1"/>
  <c r="K39" i="1"/>
  <c r="K83" i="1"/>
  <c r="H119" i="1"/>
  <c r="H107" i="1"/>
  <c r="H95" i="1"/>
  <c r="H87" i="1"/>
  <c r="H79" i="1"/>
  <c r="H71" i="1"/>
  <c r="H63" i="1"/>
  <c r="H55" i="1"/>
  <c r="H47" i="1"/>
  <c r="H39" i="1"/>
  <c r="H31" i="1"/>
  <c r="K120" i="1"/>
  <c r="K40" i="1"/>
  <c r="H40" i="1"/>
  <c r="K31" i="1"/>
  <c r="H88" i="1"/>
  <c r="F28" i="1"/>
  <c r="K32" i="1"/>
  <c r="K67" i="1"/>
  <c r="K80" i="1"/>
  <c r="K56" i="1"/>
  <c r="H56" i="1"/>
  <c r="K81" i="1"/>
  <c r="H75" i="1"/>
  <c r="K107" i="1"/>
  <c r="K95" i="1"/>
  <c r="K87" i="1"/>
  <c r="K79" i="1"/>
  <c r="K71" i="1"/>
  <c r="K63" i="1"/>
  <c r="K55" i="1"/>
  <c r="K47" i="1"/>
  <c r="G28" i="1"/>
  <c r="H91" i="1"/>
  <c r="H58" i="1"/>
  <c r="E28" i="1"/>
  <c r="H30" i="1"/>
  <c r="H32" i="1"/>
  <c r="K72" i="1"/>
  <c r="K64" i="1"/>
  <c r="H66" i="1"/>
  <c r="K65" i="1"/>
  <c r="H115" i="1"/>
  <c r="H99" i="1"/>
  <c r="H74" i="1"/>
  <c r="H64" i="1"/>
  <c r="K44" i="1"/>
  <c r="K121" i="1"/>
  <c r="K105" i="1"/>
  <c r="H90" i="1"/>
  <c r="L28" i="1"/>
  <c r="Q28" i="1"/>
  <c r="N28" i="1"/>
  <c r="R28" i="1"/>
  <c r="J28" i="1"/>
  <c r="O28" i="1"/>
  <c r="M28" i="1"/>
  <c r="T28" i="1"/>
  <c r="I28" i="1"/>
  <c r="D28" i="1"/>
  <c r="H28" i="1" l="1"/>
  <c r="P28" i="1"/>
  <c r="K28" i="1"/>
  <c r="S28" i="1"/>
  <c r="U28" i="1" s="1"/>
</calcChain>
</file>

<file path=xl/sharedStrings.xml><?xml version="1.0" encoding="utf-8"?>
<sst xmlns="http://schemas.openxmlformats.org/spreadsheetml/2006/main" count="176" uniqueCount="140">
  <si>
    <t>(Teritorinės ligonių kasos pavadinimas)</t>
  </si>
  <si>
    <t>(Ataskaitinis laikotarpis)</t>
  </si>
  <si>
    <t>(Registracijos data ir Nr.)</t>
  </si>
  <si>
    <t>(Vieta)</t>
  </si>
  <si>
    <t>Eil. Nr.</t>
  </si>
  <si>
    <t>Asmens sveikatos priežiūros įstaigos (toliau – ASPĮ) identifikacinis numeris</t>
  </si>
  <si>
    <t>ASPĮ pavadinimas</t>
  </si>
  <si>
    <t>vnt.</t>
  </si>
  <si>
    <t>Eur</t>
  </si>
  <si>
    <t xml:space="preserve">Forma patvirtinta  </t>
  </si>
  <si>
    <t xml:space="preserve"> Valstybinės ligonių kasos prie </t>
  </si>
  <si>
    <t xml:space="preserve"> Sveikatos apsaugos ministerijos direktoriaus </t>
  </si>
  <si>
    <t>Planuojama patikrinti per ataskaitinį laikotarpį*</t>
  </si>
  <si>
    <t>Informavimo paslauga</t>
  </si>
  <si>
    <t>ATRANKINĖS MAMOGRAFINĖS PATIKROS DĖL KRŪTIES VĖŽIO FINANSAVIMO PROGRAMOS VYKDYMO ATASKAITA</t>
  </si>
  <si>
    <t>(Atrankinės mamografinės patikros dėl krūties vėžio finansavimo programos vykdymo ataskaitos forma)</t>
  </si>
  <si>
    <t>Mamogramų atlikimo paslauga</t>
  </si>
  <si>
    <t>Mamogramų vertinimo paslauga</t>
  </si>
  <si>
    <t>kodas 3902</t>
  </si>
  <si>
    <t>kodas 3903</t>
  </si>
  <si>
    <t>kodas 1960</t>
  </si>
  <si>
    <t>kodai 2048–2053</t>
  </si>
  <si>
    <r>
      <t>Siuntimo atlikti mamografijos tyrimą ir rezultatų įvertinimo</t>
    </r>
    <r>
      <rPr>
        <b/>
        <sz val="10"/>
        <color rgb="FF000000"/>
        <rFont val="Times New Roman"/>
        <family val="1"/>
        <charset val="186"/>
      </rPr>
      <t> </t>
    </r>
    <r>
      <rPr>
        <sz val="10"/>
        <color rgb="FF000000"/>
        <rFont val="Times New Roman"/>
        <family val="1"/>
        <charset val="186"/>
      </rPr>
      <t>paslauga</t>
    </r>
  </si>
  <si>
    <t>kodas 4533</t>
  </si>
  <si>
    <t xml:space="preserve"> 2006 m. kovo 29 d. įsakymu Nr. 1K-43 </t>
  </si>
  <si>
    <t>Mamogramų atlikimo paslauga (teikiama vykdant bandomąjį projektą)</t>
  </si>
  <si>
    <t>Prie ASPĮ prirašytų 45–74 m. (imtinai) moterų skaičius (sausio 1 d. duomenimis)</t>
  </si>
  <si>
    <t xml:space="preserve">* Prie ASPĮ prirašytų 45–74 m. (imtinai) moterų skaičių (sausio 1 d. duomenimis) dalijame iš programoje nustatyto laikotarpio (atitinkamo metų skaičiaus) tarp periodinių patikrinimų (jei skaičiuojama, kiek moterų planuojama patikrinti per ketvirtį, dar dalijame iš 4). </t>
  </si>
  <si>
    <t>kodai 4619-4620</t>
  </si>
  <si>
    <t xml:space="preserve"> (Valstybinės ligonių kasos prie  </t>
  </si>
  <si>
    <t xml:space="preserve"> Sveikatos apsaugos ministerijos direktoriaus  </t>
  </si>
  <si>
    <t>Mamogramų vertinimo paslauga (teikiama vykdant bandomąjį projektą)</t>
  </si>
  <si>
    <t>Įvykdyta proc. (6/5 x 100)</t>
  </si>
  <si>
    <t>Įvykdyta proc. (9/5 x 100)</t>
  </si>
  <si>
    <t>Įvykdyta proc. ((12+14)/5 x 100)</t>
  </si>
  <si>
    <t>Įvykdyta proc. ((17+19)/5 x 100)</t>
  </si>
  <si>
    <t xml:space="preserve"> 2025 m. sausio 31 d. įsakymo Nr. 1K-29 redakcija) </t>
  </si>
  <si>
    <t>VILNIAUS TERITORINĖ LIGONIŲ KASA</t>
  </si>
  <si>
    <t>2025 m. sausio–kovo mėn.</t>
  </si>
  <si>
    <t>Vilnius</t>
  </si>
  <si>
    <t>Iš viso:</t>
  </si>
  <si>
    <t>VšĮ Alytaus rajono savivaldybės pirminės sveikatos priežiūros centras</t>
  </si>
  <si>
    <t>VšĮ Druskininkų pirminės sveikatos priežiūros centras</t>
  </si>
  <si>
    <t>VšĮ Alytaus poliklinika</t>
  </si>
  <si>
    <t>VšĮ Karoliniškių poliklinika</t>
  </si>
  <si>
    <t>VšĮ Antakalnio poliklinika</t>
  </si>
  <si>
    <t>VšĮ Centro poliklinika</t>
  </si>
  <si>
    <t>VšĮ Šeškinės poliklinika</t>
  </si>
  <si>
    <t>VšĮ Naujosios Vilnios poliklinika</t>
  </si>
  <si>
    <t>VšĮ Vilniaus universiteto ligoninė Santaros klinikos</t>
  </si>
  <si>
    <t>VšĮ Eišiškių asmens sveikatos priežiūros centras</t>
  </si>
  <si>
    <t>VšĮ Šalčininkų rajono pirminės sveikatos priežiūros centras</t>
  </si>
  <si>
    <t>VšĮ Lentvario ambulatorija</t>
  </si>
  <si>
    <t>VšĮ Širvintų rajono savivaldybės sveikatos centras</t>
  </si>
  <si>
    <t>VšĮ Ukmergės pirminės sveikatos priežiūros centras</t>
  </si>
  <si>
    <t>VšĮ Grigiškių sveikatos priežiūros centras</t>
  </si>
  <si>
    <t>VšĮ Trakų rajono sveikatos centras</t>
  </si>
  <si>
    <t>VšĮ Vilniaus miesto klinikinė ligoninė</t>
  </si>
  <si>
    <t>Lietuvos Respublikos vidaus reikalų ministerijos Medicinos centras</t>
  </si>
  <si>
    <t>VšĮ Druskininkų ligoninė</t>
  </si>
  <si>
    <t>VšĮ Ukmergės ligoninė</t>
  </si>
  <si>
    <t>VšĮ Alytaus apskrities S. Kudirkos ligoninė</t>
  </si>
  <si>
    <t>VšĮ Varėnos sveikatos centras</t>
  </si>
  <si>
    <t>VšĮ Lazdijų rajono savivaldybės sveikatos centras</t>
  </si>
  <si>
    <t>VšĮ Trakų pirminės sveikatos priežiūros centras</t>
  </si>
  <si>
    <t>VšĮ Švenčionių rajono sveikatos centras</t>
  </si>
  <si>
    <t>UAB „Teragyda“</t>
  </si>
  <si>
    <t>UAB „SK Impeks Medicinos diagnostikos centras“</t>
  </si>
  <si>
    <t>VšĮ Alytaus miesto savivaldybės pirminės sveikatos priežiūros centras</t>
  </si>
  <si>
    <t>UAB Reginos šeimos gydytojo centras</t>
  </si>
  <si>
    <t>VšĮ I. Kelbauskienės šeimos klinika</t>
  </si>
  <si>
    <t>UAB „Pagalba ligoniui“</t>
  </si>
  <si>
    <t>J. Pauparienės klinika</t>
  </si>
  <si>
    <t>I. Kurcevič bendrosios praktikos gydytojo kabinetas</t>
  </si>
  <si>
    <t>UAB „Jeruzalės klinika“</t>
  </si>
  <si>
    <t>V. Staliulionienės bendros praktikos gydytojo kabinetas</t>
  </si>
  <si>
    <t>VšĮ Justiniškių šeimos gydytojų kabinetas</t>
  </si>
  <si>
    <t>UAB „Fama Bona“</t>
  </si>
  <si>
    <t>A. Vaišnoro IĮ</t>
  </si>
  <si>
    <t>V. Suzanovičienės bendrosios praktikos gydytojos kabinetas</t>
  </si>
  <si>
    <t>UAB „Pašilaičių šeimos medicinos centras“</t>
  </si>
  <si>
    <t>UAB „Gilona“</t>
  </si>
  <si>
    <t>UAB „Žvėryno klinika“</t>
  </si>
  <si>
    <t>UAB „Alicija ir partneriai“</t>
  </si>
  <si>
    <t>UAB „Disolis“</t>
  </si>
  <si>
    <t>UAB „Northway medicinos centrai“</t>
  </si>
  <si>
    <t>UAB „Vilniaus sveikatos namai“</t>
  </si>
  <si>
    <t>N. Jarašienės personalinė įmonė</t>
  </si>
  <si>
    <t>UAB „Šnipiškių medicinos centras“</t>
  </si>
  <si>
    <t>UAB „Euroklinika“</t>
  </si>
  <si>
    <t>UAB „Vilkmergės klinika“</t>
  </si>
  <si>
    <t>UAB „Eišiškių šeimos medicinos centras“</t>
  </si>
  <si>
    <t>Lietuvos kariuomenė</t>
  </si>
  <si>
    <t>UAB „Diagnostikos laboratorija“</t>
  </si>
  <si>
    <t>VšĮ Vilniaus rajono Nemenčinės poliklinika</t>
  </si>
  <si>
    <t>UAB „Švenčionėlių sveikatos centras“</t>
  </si>
  <si>
    <t>UAB „Lazdijų sveikatos centras“</t>
  </si>
  <si>
    <t>UAB „EuroEra“</t>
  </si>
  <si>
    <t>VšĮ Balsių šeimos medicinos centras</t>
  </si>
  <si>
    <t>UAB „Tarandės šeimos klinika“</t>
  </si>
  <si>
    <t>UAB „AND Klinika“</t>
  </si>
  <si>
    <t>UAB „Saulėtekio klinika“</t>
  </si>
  <si>
    <t>UAB „Baltupių šeimos medicinos centras“</t>
  </si>
  <si>
    <t>VšĮ Krikščionių medicinos centras</t>
  </si>
  <si>
    <t>UAB „Druskininkų šeimos klinika“</t>
  </si>
  <si>
    <t>UAB „Affidea Lietuva“</t>
  </si>
  <si>
    <t>UAB „Kazakauskienės šeimos medicinos praktika“</t>
  </si>
  <si>
    <t>UAB „Sanum medicale“</t>
  </si>
  <si>
    <t>UAB „Gruodė“</t>
  </si>
  <si>
    <t>UAB „InMedica“</t>
  </si>
  <si>
    <t>UAB „Gilės“</t>
  </si>
  <si>
    <t>Integralios medicinos centras, UAB</t>
  </si>
  <si>
    <t>UAB „Šeimos gydymo klinika“</t>
  </si>
  <si>
    <t>VšĮ Elektrėnų savivaldybės sveikatos centras</t>
  </si>
  <si>
    <t>UAB „Medicinos namai šeimai“</t>
  </si>
  <si>
    <t>UAB „Riešės šeimos klinika“</t>
  </si>
  <si>
    <t>UAB „Bendruomenės gydymo centras“</t>
  </si>
  <si>
    <t>IĮ Stanaičių šeimos klinika</t>
  </si>
  <si>
    <t>UAB „Unavita“</t>
  </si>
  <si>
    <t>UAB „Jašiūnų šeimos klinika“</t>
  </si>
  <si>
    <t>UAB „Baltic BioScience“</t>
  </si>
  <si>
    <t>Vaikų ir jaunimo klinika „Empatija“ UAB</t>
  </si>
  <si>
    <t>Addere UAB</t>
  </si>
  <si>
    <t>UAB „Tavo profilaktika“</t>
  </si>
  <si>
    <t>UAB „Omedica“</t>
  </si>
  <si>
    <t>UAB „RVL klinika“</t>
  </si>
  <si>
    <t>UAB Bendrystės klinika</t>
  </si>
  <si>
    <t>UAB „Klinika RVK“</t>
  </si>
  <si>
    <t>VšĮ "Vilnelės šeimos klinika"</t>
  </si>
  <si>
    <t>-</t>
  </si>
  <si>
    <t>UAB „Vingio klinika“</t>
  </si>
  <si>
    <t>UAB „InnMed“</t>
  </si>
  <si>
    <t>UAB „Telesante“</t>
  </si>
  <si>
    <t>UAB „Gerovės klinika“</t>
  </si>
  <si>
    <t>VšĮ Vilniaus rajono poliklinika</t>
  </si>
  <si>
    <t>UAB „Pagirių šiltnamiai“ (sutartis negalioja nuo 2025-02-01)</t>
  </si>
  <si>
    <t>X</t>
  </si>
  <si>
    <t>UAB „Medisanitas“</t>
  </si>
  <si>
    <t>UAB „Džiaugsmo klinika“</t>
  </si>
  <si>
    <t>2025-04-22 Nr. M-1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</si>
</sst>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3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right" vertical="center" wrapText="1"/>
    </xf>
    <xf numFmtId="0" fontId="1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9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9" fontId="3" fillId="2" borderId="5" xfId="0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right" vertical="center" wrapText="1"/>
    </xf>
    <xf numFmtId="3" fontId="4" fillId="3" borderId="1" xfId="0" applyNumberFormat="1" applyFont="1" applyFill="1" applyBorder="1" applyAlignment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9" fontId="4" fillId="3" borderId="1" xfId="0" applyNumberFormat="1" applyFont="1" applyFill="1" applyBorder="1" applyAlignment="1">
      <alignment horizontal="right" vertical="center" wrapText="1"/>
    </xf>
    <xf numFmtId="9" fontId="4" fillId="3" borderId="5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66915-A3B9-4FA8-8549-7AEA6CAAA8FF}">
  <dimension ref="A1:U128"/>
  <sheetViews>
    <sheetView tabSelected="1" view="pageBreakPreview" zoomScaleNormal="70" zoomScaleSheetLayoutView="100" workbookViewId="0">
      <selection activeCell="F131" sqref="F131"/>
    </sheetView>
  </sheetViews>
  <sheetFormatPr defaultColWidth="8.85546875" defaultRowHeight="12.75" x14ac:dyDescent="0.2"/>
  <cols>
    <col min="1" max="1" width="6.140625" style="8" customWidth="1"/>
    <col min="2" max="2" width="9.85546875" style="8" customWidth="1"/>
    <col min="3" max="3" width="23.140625" style="11" customWidth="1"/>
    <col min="4" max="4" width="18.85546875" style="8" customWidth="1"/>
    <col min="5" max="5" width="13.28515625" style="8" customWidth="1"/>
    <col min="6" max="6" width="8.85546875" style="8"/>
    <col min="7" max="7" width="10.28515625" style="8" customWidth="1"/>
    <col min="8" max="8" width="9.7109375" style="8" customWidth="1"/>
    <col min="9" max="9" width="11.5703125" style="8" customWidth="1"/>
    <col min="10" max="10" width="12.28515625" style="8" customWidth="1"/>
    <col min="11" max="11" width="9.28515625" style="8" customWidth="1"/>
    <col min="12" max="12" width="8.85546875" style="8"/>
    <col min="13" max="13" width="9.85546875" style="8" bestFit="1" customWidth="1"/>
    <col min="14" max="14" width="9.85546875" style="8" customWidth="1"/>
    <col min="15" max="15" width="11" style="8" customWidth="1"/>
    <col min="16" max="21" width="10.85546875" style="8" customWidth="1"/>
    <col min="22" max="16384" width="8.85546875" style="8"/>
  </cols>
  <sheetData>
    <row r="1" spans="1:21" x14ac:dyDescent="0.2">
      <c r="P1" s="3" t="s">
        <v>9</v>
      </c>
      <c r="Q1" s="3"/>
      <c r="R1" s="3"/>
      <c r="S1" s="3"/>
      <c r="T1" s="3"/>
      <c r="U1" s="3"/>
    </row>
    <row r="2" spans="1:21" x14ac:dyDescent="0.2">
      <c r="P2" s="3" t="s">
        <v>10</v>
      </c>
      <c r="Q2" s="3"/>
      <c r="R2" s="3"/>
      <c r="S2" s="3"/>
      <c r="T2" s="3"/>
      <c r="U2" s="3"/>
    </row>
    <row r="3" spans="1:21" x14ac:dyDescent="0.2">
      <c r="P3" s="7" t="s">
        <v>11</v>
      </c>
      <c r="Q3" s="7"/>
      <c r="R3" s="7"/>
      <c r="S3" s="7"/>
      <c r="T3" s="7"/>
      <c r="U3" s="7"/>
    </row>
    <row r="4" spans="1:21" x14ac:dyDescent="0.2">
      <c r="P4" s="3" t="s">
        <v>24</v>
      </c>
      <c r="Q4" s="3"/>
      <c r="R4" s="3"/>
      <c r="S4" s="3"/>
      <c r="T4" s="3"/>
      <c r="U4" s="3"/>
    </row>
    <row r="5" spans="1:21" x14ac:dyDescent="0.2">
      <c r="P5" s="3" t="s">
        <v>29</v>
      </c>
      <c r="Q5" s="3"/>
      <c r="R5" s="3"/>
      <c r="S5" s="3"/>
      <c r="T5" s="3"/>
      <c r="U5" s="3"/>
    </row>
    <row r="6" spans="1:21" x14ac:dyDescent="0.2">
      <c r="P6" s="7" t="s">
        <v>30</v>
      </c>
      <c r="Q6" s="7"/>
      <c r="R6" s="7"/>
      <c r="S6" s="7"/>
      <c r="T6" s="7"/>
      <c r="U6" s="7"/>
    </row>
    <row r="7" spans="1:21" x14ac:dyDescent="0.2">
      <c r="P7" s="7" t="s">
        <v>36</v>
      </c>
      <c r="Q7" s="7"/>
      <c r="R7" s="7"/>
      <c r="S7" s="7"/>
      <c r="T7" s="7"/>
      <c r="U7" s="7"/>
    </row>
    <row r="8" spans="1:21" ht="27" customHeight="1" x14ac:dyDescent="0.2">
      <c r="A8" s="1"/>
    </row>
    <row r="9" spans="1:21" x14ac:dyDescent="0.2">
      <c r="A9" s="35" t="s">
        <v>15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</row>
    <row r="10" spans="1:21" x14ac:dyDescent="0.2">
      <c r="A10" s="1"/>
    </row>
    <row r="11" spans="1:21" x14ac:dyDescent="0.2">
      <c r="A11" s="35" t="s">
        <v>37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</row>
    <row r="12" spans="1:21" x14ac:dyDescent="0.2">
      <c r="A12" s="36" t="s">
        <v>0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</row>
    <row r="13" spans="1:21" x14ac:dyDescent="0.2">
      <c r="A13" s="2"/>
    </row>
    <row r="14" spans="1:21" x14ac:dyDescent="0.2">
      <c r="A14" s="35" t="s">
        <v>14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</row>
    <row r="15" spans="1:21" x14ac:dyDescent="0.2">
      <c r="A15" s="1"/>
    </row>
    <row r="16" spans="1:21" x14ac:dyDescent="0.2">
      <c r="A16" s="37" t="s">
        <v>38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</row>
    <row r="17" spans="1:21" x14ac:dyDescent="0.2">
      <c r="A17" s="34" t="s">
        <v>1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</row>
    <row r="18" spans="1:21" x14ac:dyDescent="0.2">
      <c r="A18" s="37" t="s">
        <v>139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</row>
    <row r="19" spans="1:21" x14ac:dyDescent="0.2">
      <c r="A19" s="34" t="s">
        <v>2</v>
      </c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</row>
    <row r="20" spans="1:21" x14ac:dyDescent="0.2">
      <c r="A20" s="37" t="s">
        <v>39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</row>
    <row r="21" spans="1:21" x14ac:dyDescent="0.2">
      <c r="A21" s="34" t="s">
        <v>3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</row>
    <row r="22" spans="1:21" x14ac:dyDescent="0.2">
      <c r="A22" s="3"/>
    </row>
    <row r="23" spans="1:21" ht="13.5" thickBot="1" x14ac:dyDescent="0.25"/>
    <row r="24" spans="1:21" ht="58.5" customHeight="1" x14ac:dyDescent="0.2">
      <c r="A24" s="41" t="s">
        <v>4</v>
      </c>
      <c r="B24" s="39" t="s">
        <v>5</v>
      </c>
      <c r="C24" s="39" t="s">
        <v>6</v>
      </c>
      <c r="D24" s="39" t="s">
        <v>26</v>
      </c>
      <c r="E24" s="39" t="s">
        <v>12</v>
      </c>
      <c r="F24" s="39" t="s">
        <v>13</v>
      </c>
      <c r="G24" s="39"/>
      <c r="H24" s="39" t="s">
        <v>32</v>
      </c>
      <c r="I24" s="39" t="s">
        <v>22</v>
      </c>
      <c r="J24" s="39"/>
      <c r="K24" s="39" t="s">
        <v>33</v>
      </c>
      <c r="L24" s="39" t="s">
        <v>16</v>
      </c>
      <c r="M24" s="39"/>
      <c r="N24" s="39" t="s">
        <v>25</v>
      </c>
      <c r="O24" s="39"/>
      <c r="P24" s="39" t="s">
        <v>34</v>
      </c>
      <c r="Q24" s="39" t="s">
        <v>17</v>
      </c>
      <c r="R24" s="39"/>
      <c r="S24" s="39" t="s">
        <v>31</v>
      </c>
      <c r="T24" s="39"/>
      <c r="U24" s="44" t="s">
        <v>35</v>
      </c>
    </row>
    <row r="25" spans="1:21" ht="14.65" customHeight="1" x14ac:dyDescent="0.2">
      <c r="A25" s="42"/>
      <c r="B25" s="40"/>
      <c r="C25" s="40"/>
      <c r="D25" s="40"/>
      <c r="E25" s="40"/>
      <c r="F25" s="40" t="s">
        <v>18</v>
      </c>
      <c r="G25" s="40"/>
      <c r="H25" s="40"/>
      <c r="I25" s="40" t="s">
        <v>19</v>
      </c>
      <c r="J25" s="40"/>
      <c r="K25" s="40"/>
      <c r="L25" s="40" t="s">
        <v>20</v>
      </c>
      <c r="M25" s="40"/>
      <c r="N25" s="40" t="s">
        <v>23</v>
      </c>
      <c r="O25" s="40"/>
      <c r="P25" s="40"/>
      <c r="Q25" s="40" t="s">
        <v>21</v>
      </c>
      <c r="R25" s="40"/>
      <c r="S25" s="40" t="s">
        <v>28</v>
      </c>
      <c r="T25" s="43"/>
      <c r="U25" s="45"/>
    </row>
    <row r="26" spans="1:21" ht="36" customHeight="1" x14ac:dyDescent="0.2">
      <c r="A26" s="42"/>
      <c r="B26" s="40"/>
      <c r="C26" s="40"/>
      <c r="D26" s="40"/>
      <c r="E26" s="40"/>
      <c r="F26" s="5" t="s">
        <v>7</v>
      </c>
      <c r="G26" s="5" t="s">
        <v>8</v>
      </c>
      <c r="H26" s="40"/>
      <c r="I26" s="5" t="s">
        <v>7</v>
      </c>
      <c r="J26" s="5" t="s">
        <v>8</v>
      </c>
      <c r="K26" s="40"/>
      <c r="L26" s="5" t="s">
        <v>7</v>
      </c>
      <c r="M26" s="5" t="s">
        <v>8</v>
      </c>
      <c r="N26" s="5" t="s">
        <v>7</v>
      </c>
      <c r="O26" s="5" t="s">
        <v>8</v>
      </c>
      <c r="P26" s="40"/>
      <c r="Q26" s="5" t="s">
        <v>7</v>
      </c>
      <c r="R26" s="5" t="s">
        <v>8</v>
      </c>
      <c r="S26" s="5" t="s">
        <v>7</v>
      </c>
      <c r="T26" s="5" t="s">
        <v>8</v>
      </c>
      <c r="U26" s="45"/>
    </row>
    <row r="27" spans="1:21" x14ac:dyDescent="0.2">
      <c r="A27" s="17">
        <v>1</v>
      </c>
      <c r="B27" s="18">
        <v>2</v>
      </c>
      <c r="C27" s="18">
        <v>3</v>
      </c>
      <c r="D27" s="18">
        <v>4</v>
      </c>
      <c r="E27" s="18">
        <v>5</v>
      </c>
      <c r="F27" s="18">
        <v>6</v>
      </c>
      <c r="G27" s="18">
        <v>7</v>
      </c>
      <c r="H27" s="18">
        <v>8</v>
      </c>
      <c r="I27" s="18">
        <v>9</v>
      </c>
      <c r="J27" s="18">
        <v>10</v>
      </c>
      <c r="K27" s="18">
        <v>11</v>
      </c>
      <c r="L27" s="18">
        <v>12</v>
      </c>
      <c r="M27" s="18">
        <v>13</v>
      </c>
      <c r="N27" s="18">
        <v>14</v>
      </c>
      <c r="O27" s="18">
        <v>15</v>
      </c>
      <c r="P27" s="18">
        <v>16</v>
      </c>
      <c r="Q27" s="18">
        <v>17</v>
      </c>
      <c r="R27" s="18">
        <v>18</v>
      </c>
      <c r="S27" s="18">
        <v>19</v>
      </c>
      <c r="T27" s="18">
        <v>20</v>
      </c>
      <c r="U27" s="19">
        <v>21</v>
      </c>
    </row>
    <row r="28" spans="1:21" s="15" customFormat="1" x14ac:dyDescent="0.2">
      <c r="A28" s="27"/>
      <c r="B28" s="28"/>
      <c r="C28" s="29" t="s">
        <v>40</v>
      </c>
      <c r="D28" s="30">
        <f>SUM(D29:D124)</f>
        <v>209852</v>
      </c>
      <c r="E28" s="30">
        <f t="shared" ref="E28:T28" si="0">SUM(E29:E124)</f>
        <v>26231.5</v>
      </c>
      <c r="F28" s="30">
        <f t="shared" si="0"/>
        <v>47120</v>
      </c>
      <c r="G28" s="31">
        <f t="shared" si="0"/>
        <v>151255.19999999995</v>
      </c>
      <c r="H28" s="32">
        <f>+F28/E28</f>
        <v>1.7963135924365743</v>
      </c>
      <c r="I28" s="30">
        <f t="shared" si="0"/>
        <v>18077</v>
      </c>
      <c r="J28" s="31">
        <f t="shared" si="0"/>
        <v>94000.399999999965</v>
      </c>
      <c r="K28" s="32">
        <f>+I28/E28</f>
        <v>0.68913329394049139</v>
      </c>
      <c r="L28" s="30">
        <f t="shared" si="0"/>
        <v>17930</v>
      </c>
      <c r="M28" s="31">
        <f t="shared" si="0"/>
        <v>352862.4</v>
      </c>
      <c r="N28" s="30">
        <f t="shared" si="0"/>
        <v>3398</v>
      </c>
      <c r="O28" s="31">
        <f t="shared" si="0"/>
        <v>66872.639999999999</v>
      </c>
      <c r="P28" s="32">
        <f>+(L28+N28)/E28</f>
        <v>0.81306825762918633</v>
      </c>
      <c r="Q28" s="30">
        <f t="shared" si="0"/>
        <v>20717</v>
      </c>
      <c r="R28" s="31">
        <f t="shared" si="0"/>
        <v>378292.42000000004</v>
      </c>
      <c r="S28" s="30">
        <f t="shared" si="0"/>
        <v>518</v>
      </c>
      <c r="T28" s="31">
        <f t="shared" si="0"/>
        <v>9458.68</v>
      </c>
      <c r="U28" s="33">
        <f>+(Q28+S28)/E28</f>
        <v>0.80952290185464038</v>
      </c>
    </row>
    <row r="29" spans="1:21" ht="38.25" x14ac:dyDescent="0.2">
      <c r="A29" s="16">
        <v>1</v>
      </c>
      <c r="B29" s="5">
        <v>77</v>
      </c>
      <c r="C29" s="20" t="s">
        <v>41</v>
      </c>
      <c r="D29" s="21">
        <v>3444</v>
      </c>
      <c r="E29" s="21">
        <f>(D29/2)/4</f>
        <v>430.5</v>
      </c>
      <c r="F29" s="21">
        <v>609</v>
      </c>
      <c r="G29" s="22">
        <v>1954.8899999999999</v>
      </c>
      <c r="H29" s="23">
        <f>+F29/E29</f>
        <v>1.4146341463414633</v>
      </c>
      <c r="I29" s="21">
        <v>245</v>
      </c>
      <c r="J29" s="22">
        <v>1274</v>
      </c>
      <c r="K29" s="23">
        <f t="shared" ref="K29:K92" si="1">+I29/E29</f>
        <v>0.56910569105691056</v>
      </c>
      <c r="L29" s="21"/>
      <c r="M29" s="22"/>
      <c r="N29" s="21"/>
      <c r="O29" s="22"/>
      <c r="P29" s="23"/>
      <c r="Q29" s="21"/>
      <c r="R29" s="22"/>
      <c r="S29" s="24"/>
      <c r="T29" s="22"/>
      <c r="U29" s="26"/>
    </row>
    <row r="30" spans="1:21" ht="25.5" x14ac:dyDescent="0.2">
      <c r="A30" s="16">
        <v>2</v>
      </c>
      <c r="B30" s="5">
        <v>79</v>
      </c>
      <c r="C30" s="20" t="s">
        <v>42</v>
      </c>
      <c r="D30" s="21">
        <v>3663</v>
      </c>
      <c r="E30" s="21">
        <f t="shared" ref="E30:E93" si="2">(D30/2)/4</f>
        <v>457.875</v>
      </c>
      <c r="F30" s="21">
        <v>444</v>
      </c>
      <c r="G30" s="22">
        <v>1425.2399999999998</v>
      </c>
      <c r="H30" s="23">
        <f t="shared" ref="H30:H93" si="3">+F30/E30</f>
        <v>0.96969696969696972</v>
      </c>
      <c r="I30" s="21">
        <v>245</v>
      </c>
      <c r="J30" s="22">
        <v>1274</v>
      </c>
      <c r="K30" s="23">
        <f t="shared" si="1"/>
        <v>0.5350805350805351</v>
      </c>
      <c r="L30" s="21"/>
      <c r="M30" s="22"/>
      <c r="N30" s="21"/>
      <c r="O30" s="22"/>
      <c r="P30" s="23"/>
      <c r="Q30" s="21"/>
      <c r="R30" s="22"/>
      <c r="S30" s="24"/>
      <c r="T30" s="22"/>
      <c r="U30" s="26"/>
    </row>
    <row r="31" spans="1:21" x14ac:dyDescent="0.2">
      <c r="A31" s="16">
        <v>3</v>
      </c>
      <c r="B31" s="5">
        <v>82</v>
      </c>
      <c r="C31" s="20" t="s">
        <v>43</v>
      </c>
      <c r="D31" s="21">
        <v>10387</v>
      </c>
      <c r="E31" s="21">
        <f t="shared" si="2"/>
        <v>1298.375</v>
      </c>
      <c r="F31" s="21">
        <v>3152</v>
      </c>
      <c r="G31" s="22">
        <v>10117.92</v>
      </c>
      <c r="H31" s="23">
        <f t="shared" si="3"/>
        <v>2.4276499470491961</v>
      </c>
      <c r="I31" s="21">
        <v>900</v>
      </c>
      <c r="J31" s="22">
        <v>4680</v>
      </c>
      <c r="K31" s="23">
        <f t="shared" si="1"/>
        <v>0.69317416000770193</v>
      </c>
      <c r="L31" s="21"/>
      <c r="M31" s="22"/>
      <c r="N31" s="21"/>
      <c r="O31" s="22"/>
      <c r="P31" s="23"/>
      <c r="Q31" s="21"/>
      <c r="R31" s="22"/>
      <c r="S31" s="24"/>
      <c r="T31" s="22"/>
      <c r="U31" s="26"/>
    </row>
    <row r="32" spans="1:21" x14ac:dyDescent="0.2">
      <c r="A32" s="16">
        <v>4</v>
      </c>
      <c r="B32" s="5">
        <v>91</v>
      </c>
      <c r="C32" s="20" t="s">
        <v>44</v>
      </c>
      <c r="D32" s="21">
        <v>16806</v>
      </c>
      <c r="E32" s="21">
        <f t="shared" si="2"/>
        <v>2100.75</v>
      </c>
      <c r="F32" s="21">
        <v>5662</v>
      </c>
      <c r="G32" s="22">
        <v>18175.02</v>
      </c>
      <c r="H32" s="23">
        <f t="shared" si="3"/>
        <v>2.6952278947994763</v>
      </c>
      <c r="I32" s="21">
        <v>2171</v>
      </c>
      <c r="J32" s="22">
        <v>11289.2</v>
      </c>
      <c r="K32" s="23">
        <f t="shared" si="1"/>
        <v>1.0334404379388313</v>
      </c>
      <c r="L32" s="21">
        <v>2436</v>
      </c>
      <c r="M32" s="22">
        <v>47940.479999999996</v>
      </c>
      <c r="N32" s="21"/>
      <c r="O32" s="22"/>
      <c r="P32" s="23" t="s">
        <v>136</v>
      </c>
      <c r="Q32" s="21">
        <v>2380</v>
      </c>
      <c r="R32" s="22">
        <v>43458.8</v>
      </c>
      <c r="S32" s="24"/>
      <c r="T32" s="22"/>
      <c r="U32" s="26" t="s">
        <v>136</v>
      </c>
    </row>
    <row r="33" spans="1:21" x14ac:dyDescent="0.2">
      <c r="A33" s="16">
        <v>5</v>
      </c>
      <c r="B33" s="5">
        <v>92</v>
      </c>
      <c r="C33" s="20" t="s">
        <v>45</v>
      </c>
      <c r="D33" s="21">
        <v>18957</v>
      </c>
      <c r="E33" s="21">
        <f t="shared" si="2"/>
        <v>2369.625</v>
      </c>
      <c r="F33" s="21">
        <v>6614</v>
      </c>
      <c r="G33" s="22">
        <v>21230.94</v>
      </c>
      <c r="H33" s="23">
        <f t="shared" si="3"/>
        <v>2.7911589386506304</v>
      </c>
      <c r="I33" s="21">
        <v>2850</v>
      </c>
      <c r="J33" s="22">
        <v>14820</v>
      </c>
      <c r="K33" s="23">
        <f t="shared" si="1"/>
        <v>1.2027219496755817</v>
      </c>
      <c r="L33" s="21">
        <v>3646</v>
      </c>
      <c r="M33" s="22">
        <v>71753.279999999999</v>
      </c>
      <c r="N33" s="21"/>
      <c r="O33" s="22"/>
      <c r="P33" s="23" t="s">
        <v>136</v>
      </c>
      <c r="Q33" s="21">
        <v>3532</v>
      </c>
      <c r="R33" s="22">
        <v>64494.320000000014</v>
      </c>
      <c r="S33" s="24"/>
      <c r="T33" s="22"/>
      <c r="U33" s="26" t="s">
        <v>136</v>
      </c>
    </row>
    <row r="34" spans="1:21" x14ac:dyDescent="0.2">
      <c r="A34" s="16">
        <v>6</v>
      </c>
      <c r="B34" s="5">
        <v>94</v>
      </c>
      <c r="C34" s="20" t="s">
        <v>46</v>
      </c>
      <c r="D34" s="21">
        <v>25345</v>
      </c>
      <c r="E34" s="21">
        <f t="shared" si="2"/>
        <v>3168.125</v>
      </c>
      <c r="F34" s="21">
        <v>3260</v>
      </c>
      <c r="G34" s="22">
        <v>10464.6</v>
      </c>
      <c r="H34" s="23">
        <f t="shared" si="3"/>
        <v>1.0289998027224305</v>
      </c>
      <c r="I34" s="21">
        <v>1929</v>
      </c>
      <c r="J34" s="22">
        <v>10030.799999999999</v>
      </c>
      <c r="K34" s="23">
        <f t="shared" si="1"/>
        <v>0.6088774906293154</v>
      </c>
      <c r="L34" s="21">
        <v>935</v>
      </c>
      <c r="M34" s="22">
        <v>18400.8</v>
      </c>
      <c r="N34" s="21">
        <v>2125</v>
      </c>
      <c r="O34" s="22">
        <v>41820</v>
      </c>
      <c r="P34" s="23" t="s">
        <v>136</v>
      </c>
      <c r="Q34" s="21">
        <v>2852</v>
      </c>
      <c r="R34" s="22">
        <v>52077.520000000004</v>
      </c>
      <c r="S34" s="24">
        <v>250</v>
      </c>
      <c r="T34" s="22">
        <v>4565</v>
      </c>
      <c r="U34" s="26" t="s">
        <v>136</v>
      </c>
    </row>
    <row r="35" spans="1:21" x14ac:dyDescent="0.2">
      <c r="A35" s="16">
        <v>7</v>
      </c>
      <c r="B35" s="5">
        <v>96</v>
      </c>
      <c r="C35" s="20" t="s">
        <v>47</v>
      </c>
      <c r="D35" s="21">
        <v>17262</v>
      </c>
      <c r="E35" s="21">
        <f t="shared" si="2"/>
        <v>2157.75</v>
      </c>
      <c r="F35" s="21">
        <v>5101</v>
      </c>
      <c r="G35" s="22">
        <v>16374.210000000001</v>
      </c>
      <c r="H35" s="23">
        <f t="shared" si="3"/>
        <v>2.3640366122117946</v>
      </c>
      <c r="I35" s="21">
        <v>1730</v>
      </c>
      <c r="J35" s="22">
        <v>8996</v>
      </c>
      <c r="K35" s="23">
        <f t="shared" si="1"/>
        <v>0.80176109373189663</v>
      </c>
      <c r="L35" s="21">
        <v>2682</v>
      </c>
      <c r="M35" s="22">
        <v>52781.759999999995</v>
      </c>
      <c r="N35" s="21"/>
      <c r="O35" s="22"/>
      <c r="P35" s="23" t="s">
        <v>136</v>
      </c>
      <c r="Q35" s="21">
        <v>2758</v>
      </c>
      <c r="R35" s="22">
        <v>50361.079999999994</v>
      </c>
      <c r="S35" s="24"/>
      <c r="T35" s="22"/>
      <c r="U35" s="26" t="s">
        <v>136</v>
      </c>
    </row>
    <row r="36" spans="1:21" ht="25.5" x14ac:dyDescent="0.2">
      <c r="A36" s="16">
        <v>8</v>
      </c>
      <c r="B36" s="5">
        <v>97</v>
      </c>
      <c r="C36" s="20" t="s">
        <v>48</v>
      </c>
      <c r="D36" s="21">
        <v>9510</v>
      </c>
      <c r="E36" s="21">
        <f t="shared" si="2"/>
        <v>1188.75</v>
      </c>
      <c r="F36" s="21">
        <v>1568</v>
      </c>
      <c r="G36" s="22">
        <v>5033.2800000000007</v>
      </c>
      <c r="H36" s="23">
        <f t="shared" si="3"/>
        <v>1.3190325972660357</v>
      </c>
      <c r="I36" s="21">
        <v>630</v>
      </c>
      <c r="J36" s="22">
        <v>3276</v>
      </c>
      <c r="K36" s="23">
        <f t="shared" si="1"/>
        <v>0.52996845425867511</v>
      </c>
      <c r="L36" s="21"/>
      <c r="M36" s="22"/>
      <c r="N36" s="21"/>
      <c r="O36" s="22"/>
      <c r="P36" s="23"/>
      <c r="Q36" s="21"/>
      <c r="R36" s="22"/>
      <c r="S36" s="24"/>
      <c r="T36" s="22"/>
      <c r="U36" s="26"/>
    </row>
    <row r="37" spans="1:21" ht="25.5" x14ac:dyDescent="0.2">
      <c r="A37" s="16">
        <v>9</v>
      </c>
      <c r="B37" s="5">
        <v>99</v>
      </c>
      <c r="C37" s="20" t="s">
        <v>49</v>
      </c>
      <c r="D37" s="21">
        <v>2925</v>
      </c>
      <c r="E37" s="21">
        <f t="shared" si="2"/>
        <v>365.625</v>
      </c>
      <c r="F37" s="21">
        <v>450</v>
      </c>
      <c r="G37" s="22">
        <v>1444.5</v>
      </c>
      <c r="H37" s="23">
        <f t="shared" si="3"/>
        <v>1.2307692307692308</v>
      </c>
      <c r="I37" s="21">
        <v>169</v>
      </c>
      <c r="J37" s="22">
        <v>878.8</v>
      </c>
      <c r="K37" s="23">
        <f t="shared" si="1"/>
        <v>0.4622222222222222</v>
      </c>
      <c r="L37" s="21">
        <v>2121</v>
      </c>
      <c r="M37" s="22">
        <v>41741.279999999999</v>
      </c>
      <c r="N37" s="21">
        <v>1169</v>
      </c>
      <c r="O37" s="22">
        <v>23005.920000000002</v>
      </c>
      <c r="P37" s="23" t="s">
        <v>136</v>
      </c>
      <c r="Q37" s="21">
        <v>3109</v>
      </c>
      <c r="R37" s="22">
        <v>56770.340000000004</v>
      </c>
      <c r="S37" s="24">
        <v>181</v>
      </c>
      <c r="T37" s="22">
        <v>3305.0600000000004</v>
      </c>
      <c r="U37" s="26" t="s">
        <v>136</v>
      </c>
    </row>
    <row r="38" spans="1:21" ht="25.5" x14ac:dyDescent="0.2">
      <c r="A38" s="16">
        <v>10</v>
      </c>
      <c r="B38" s="5">
        <v>100</v>
      </c>
      <c r="C38" s="20" t="s">
        <v>134</v>
      </c>
      <c r="D38" s="21">
        <v>14995</v>
      </c>
      <c r="E38" s="21">
        <f t="shared" si="2"/>
        <v>1874.375</v>
      </c>
      <c r="F38" s="21">
        <v>4439</v>
      </c>
      <c r="G38" s="22">
        <v>14249.189999999997</v>
      </c>
      <c r="H38" s="23">
        <f t="shared" si="3"/>
        <v>2.3682560853617871</v>
      </c>
      <c r="I38" s="21">
        <v>1885</v>
      </c>
      <c r="J38" s="22">
        <v>9802</v>
      </c>
      <c r="K38" s="23">
        <f t="shared" si="1"/>
        <v>1.0056685561853951</v>
      </c>
      <c r="L38" s="21"/>
      <c r="M38" s="22"/>
      <c r="N38" s="21"/>
      <c r="O38" s="22"/>
      <c r="P38" s="23"/>
      <c r="Q38" s="21"/>
      <c r="R38" s="22"/>
      <c r="S38" s="24"/>
      <c r="T38" s="22"/>
      <c r="U38" s="26"/>
    </row>
    <row r="39" spans="1:21" ht="25.5" x14ac:dyDescent="0.2">
      <c r="A39" s="16">
        <v>11</v>
      </c>
      <c r="B39" s="5">
        <v>101</v>
      </c>
      <c r="C39" s="20" t="s">
        <v>50</v>
      </c>
      <c r="D39" s="21">
        <v>608</v>
      </c>
      <c r="E39" s="21">
        <f t="shared" si="2"/>
        <v>76</v>
      </c>
      <c r="F39" s="21">
        <v>32</v>
      </c>
      <c r="G39" s="22">
        <v>102.72</v>
      </c>
      <c r="H39" s="23">
        <f t="shared" si="3"/>
        <v>0.42105263157894735</v>
      </c>
      <c r="I39" s="21">
        <v>12</v>
      </c>
      <c r="J39" s="22">
        <v>62.400000000000006</v>
      </c>
      <c r="K39" s="23">
        <f t="shared" si="1"/>
        <v>0.15789473684210525</v>
      </c>
      <c r="L39" s="21"/>
      <c r="M39" s="22"/>
      <c r="N39" s="21"/>
      <c r="O39" s="22"/>
      <c r="P39" s="23"/>
      <c r="Q39" s="21"/>
      <c r="R39" s="22"/>
      <c r="S39" s="24"/>
      <c r="T39" s="22"/>
      <c r="U39" s="26"/>
    </row>
    <row r="40" spans="1:21" ht="38.25" x14ac:dyDescent="0.2">
      <c r="A40" s="16">
        <v>12</v>
      </c>
      <c r="B40" s="5">
        <v>102</v>
      </c>
      <c r="C40" s="20" t="s">
        <v>51</v>
      </c>
      <c r="D40" s="21">
        <v>2494</v>
      </c>
      <c r="E40" s="21">
        <f t="shared" si="2"/>
        <v>311.75</v>
      </c>
      <c r="F40" s="21">
        <v>347</v>
      </c>
      <c r="G40" s="22">
        <v>1113.8699999999999</v>
      </c>
      <c r="H40" s="23">
        <f t="shared" si="3"/>
        <v>1.1130713712910987</v>
      </c>
      <c r="I40" s="21">
        <v>54</v>
      </c>
      <c r="J40" s="22">
        <v>280.79999999999995</v>
      </c>
      <c r="K40" s="23">
        <f t="shared" si="1"/>
        <v>0.17321571772253408</v>
      </c>
      <c r="L40" s="21"/>
      <c r="M40" s="22"/>
      <c r="N40" s="21"/>
      <c r="O40" s="22"/>
      <c r="P40" s="23"/>
      <c r="Q40" s="21"/>
      <c r="R40" s="22"/>
      <c r="S40" s="24"/>
      <c r="T40" s="22"/>
      <c r="U40" s="26"/>
    </row>
    <row r="41" spans="1:21" x14ac:dyDescent="0.2">
      <c r="A41" s="16">
        <v>13</v>
      </c>
      <c r="B41" s="5">
        <v>104</v>
      </c>
      <c r="C41" s="20" t="s">
        <v>52</v>
      </c>
      <c r="D41" s="21">
        <v>1407</v>
      </c>
      <c r="E41" s="21">
        <f t="shared" si="2"/>
        <v>175.875</v>
      </c>
      <c r="F41" s="21">
        <v>176</v>
      </c>
      <c r="G41" s="22">
        <v>564.96</v>
      </c>
      <c r="H41" s="23">
        <f t="shared" si="3"/>
        <v>1.0007107320540156</v>
      </c>
      <c r="I41" s="21">
        <v>49</v>
      </c>
      <c r="J41" s="22">
        <v>254.79999999999998</v>
      </c>
      <c r="K41" s="23">
        <f t="shared" si="1"/>
        <v>0.27860696517412936</v>
      </c>
      <c r="L41" s="21"/>
      <c r="M41" s="22"/>
      <c r="N41" s="21"/>
      <c r="O41" s="22"/>
      <c r="P41" s="23"/>
      <c r="Q41" s="21"/>
      <c r="R41" s="22"/>
      <c r="S41" s="24"/>
      <c r="T41" s="22"/>
      <c r="U41" s="26"/>
    </row>
    <row r="42" spans="1:21" ht="38.25" x14ac:dyDescent="0.2">
      <c r="A42" s="16">
        <v>14</v>
      </c>
      <c r="B42" s="5">
        <v>108</v>
      </c>
      <c r="C42" s="20" t="s">
        <v>53</v>
      </c>
      <c r="D42" s="21">
        <v>2053</v>
      </c>
      <c r="E42" s="21">
        <f t="shared" si="2"/>
        <v>256.625</v>
      </c>
      <c r="F42" s="21">
        <v>265</v>
      </c>
      <c r="G42" s="22">
        <v>850.65</v>
      </c>
      <c r="H42" s="23">
        <f t="shared" si="3"/>
        <v>1.0326351680467609</v>
      </c>
      <c r="I42" s="21">
        <v>69</v>
      </c>
      <c r="J42" s="22">
        <v>358.8</v>
      </c>
      <c r="K42" s="23">
        <f t="shared" si="1"/>
        <v>0.26887481734047736</v>
      </c>
      <c r="L42" s="21"/>
      <c r="M42" s="22"/>
      <c r="N42" s="21"/>
      <c r="O42" s="22"/>
      <c r="P42" s="23"/>
      <c r="Q42" s="21"/>
      <c r="R42" s="22"/>
      <c r="S42" s="24"/>
      <c r="T42" s="22"/>
      <c r="U42" s="26"/>
    </row>
    <row r="43" spans="1:21" ht="25.5" x14ac:dyDescent="0.2">
      <c r="A43" s="16">
        <v>15</v>
      </c>
      <c r="B43" s="5">
        <v>109</v>
      </c>
      <c r="C43" s="20" t="s">
        <v>54</v>
      </c>
      <c r="D43" s="21">
        <v>5413</v>
      </c>
      <c r="E43" s="21">
        <f t="shared" si="2"/>
        <v>676.625</v>
      </c>
      <c r="F43" s="21">
        <v>1818</v>
      </c>
      <c r="G43" s="22">
        <v>5835.78</v>
      </c>
      <c r="H43" s="23">
        <f t="shared" si="3"/>
        <v>2.6868649547385921</v>
      </c>
      <c r="I43" s="21">
        <v>365</v>
      </c>
      <c r="J43" s="22">
        <v>1898</v>
      </c>
      <c r="K43" s="23">
        <f t="shared" si="1"/>
        <v>0.53944208387215964</v>
      </c>
      <c r="L43" s="21"/>
      <c r="M43" s="22"/>
      <c r="N43" s="21"/>
      <c r="O43" s="22"/>
      <c r="P43" s="23"/>
      <c r="Q43" s="21"/>
      <c r="R43" s="22"/>
      <c r="S43" s="24"/>
      <c r="T43" s="22"/>
      <c r="U43" s="26"/>
    </row>
    <row r="44" spans="1:21" ht="25.5" x14ac:dyDescent="0.2">
      <c r="A44" s="16">
        <v>16</v>
      </c>
      <c r="B44" s="5">
        <v>158</v>
      </c>
      <c r="C44" s="20" t="s">
        <v>55</v>
      </c>
      <c r="D44" s="21">
        <v>2229</v>
      </c>
      <c r="E44" s="21">
        <f t="shared" si="2"/>
        <v>278.625</v>
      </c>
      <c r="F44" s="21">
        <v>297</v>
      </c>
      <c r="G44" s="22">
        <v>953.37</v>
      </c>
      <c r="H44" s="23">
        <f t="shared" si="3"/>
        <v>1.0659488559892329</v>
      </c>
      <c r="I44" s="21">
        <v>147</v>
      </c>
      <c r="J44" s="22">
        <v>764.40000000000009</v>
      </c>
      <c r="K44" s="23">
        <f t="shared" si="1"/>
        <v>0.52759084791386268</v>
      </c>
      <c r="L44" s="21"/>
      <c r="M44" s="22"/>
      <c r="N44" s="21"/>
      <c r="O44" s="22"/>
      <c r="P44" s="23"/>
      <c r="Q44" s="21"/>
      <c r="R44" s="22"/>
      <c r="S44" s="24"/>
      <c r="T44" s="22"/>
      <c r="U44" s="26"/>
    </row>
    <row r="45" spans="1:21" ht="25.5" x14ac:dyDescent="0.2">
      <c r="A45" s="16">
        <v>17</v>
      </c>
      <c r="B45" s="5">
        <v>160</v>
      </c>
      <c r="C45" s="20" t="s">
        <v>56</v>
      </c>
      <c r="D45" s="21">
        <v>810</v>
      </c>
      <c r="E45" s="21">
        <f t="shared" si="2"/>
        <v>101.25</v>
      </c>
      <c r="F45" s="21">
        <v>83</v>
      </c>
      <c r="G45" s="22">
        <v>266.43</v>
      </c>
      <c r="H45" s="23">
        <f t="shared" si="3"/>
        <v>0.81975308641975309</v>
      </c>
      <c r="I45" s="21">
        <v>38</v>
      </c>
      <c r="J45" s="22">
        <v>197.60000000000002</v>
      </c>
      <c r="K45" s="23">
        <f t="shared" si="1"/>
        <v>0.37530864197530867</v>
      </c>
      <c r="L45" s="21"/>
      <c r="M45" s="22"/>
      <c r="N45" s="21"/>
      <c r="O45" s="22"/>
      <c r="P45" s="23"/>
      <c r="Q45" s="21"/>
      <c r="R45" s="22"/>
      <c r="S45" s="24"/>
      <c r="T45" s="22"/>
      <c r="U45" s="26"/>
    </row>
    <row r="46" spans="1:21" ht="25.5" x14ac:dyDescent="0.2">
      <c r="A46" s="16">
        <v>18</v>
      </c>
      <c r="B46" s="5">
        <v>364</v>
      </c>
      <c r="C46" s="20" t="s">
        <v>57</v>
      </c>
      <c r="D46" s="21">
        <v>3151</v>
      </c>
      <c r="E46" s="21">
        <f t="shared" si="2"/>
        <v>393.875</v>
      </c>
      <c r="F46" s="21">
        <v>581</v>
      </c>
      <c r="G46" s="22">
        <v>1865.01</v>
      </c>
      <c r="H46" s="23">
        <f t="shared" si="3"/>
        <v>1.4750872738813074</v>
      </c>
      <c r="I46" s="21">
        <v>236</v>
      </c>
      <c r="J46" s="22">
        <v>1227.1999999999998</v>
      </c>
      <c r="K46" s="23">
        <f t="shared" si="1"/>
        <v>0.59917486512218343</v>
      </c>
      <c r="L46" s="21"/>
      <c r="M46" s="22"/>
      <c r="N46" s="21"/>
      <c r="O46" s="22"/>
      <c r="P46" s="23"/>
      <c r="Q46" s="21"/>
      <c r="R46" s="22"/>
      <c r="S46" s="24"/>
      <c r="T46" s="22"/>
      <c r="U46" s="26"/>
    </row>
    <row r="47" spans="1:21" ht="38.25" x14ac:dyDescent="0.2">
      <c r="A47" s="16">
        <v>19</v>
      </c>
      <c r="B47" s="5">
        <v>463</v>
      </c>
      <c r="C47" s="20" t="s">
        <v>58</v>
      </c>
      <c r="D47" s="21">
        <v>3352</v>
      </c>
      <c r="E47" s="21">
        <f t="shared" si="2"/>
        <v>419</v>
      </c>
      <c r="F47" s="21">
        <v>726</v>
      </c>
      <c r="G47" s="22">
        <v>2330.46</v>
      </c>
      <c r="H47" s="23">
        <f t="shared" si="3"/>
        <v>1.7326968973747017</v>
      </c>
      <c r="I47" s="21">
        <v>174</v>
      </c>
      <c r="J47" s="22">
        <v>904.8</v>
      </c>
      <c r="K47" s="23">
        <f t="shared" si="1"/>
        <v>0.41527446300715992</v>
      </c>
      <c r="L47" s="21"/>
      <c r="M47" s="22"/>
      <c r="N47" s="21"/>
      <c r="O47" s="22"/>
      <c r="P47" s="23"/>
      <c r="Q47" s="21"/>
      <c r="R47" s="22"/>
      <c r="S47" s="24"/>
      <c r="T47" s="22"/>
      <c r="U47" s="26"/>
    </row>
    <row r="48" spans="1:21" x14ac:dyDescent="0.2">
      <c r="A48" s="16">
        <v>20</v>
      </c>
      <c r="B48" s="5">
        <v>483</v>
      </c>
      <c r="C48" s="20" t="s">
        <v>59</v>
      </c>
      <c r="D48" s="21" t="s">
        <v>129</v>
      </c>
      <c r="E48" s="21" t="s">
        <v>129</v>
      </c>
      <c r="F48" s="21"/>
      <c r="G48" s="22"/>
      <c r="H48" s="23"/>
      <c r="I48" s="21"/>
      <c r="J48" s="22"/>
      <c r="K48" s="23"/>
      <c r="L48" s="21">
        <v>436</v>
      </c>
      <c r="M48" s="22">
        <v>8580.48</v>
      </c>
      <c r="N48" s="21">
        <v>82</v>
      </c>
      <c r="O48" s="22">
        <v>1613.76</v>
      </c>
      <c r="P48" s="23" t="s">
        <v>136</v>
      </c>
      <c r="Q48" s="21">
        <v>436</v>
      </c>
      <c r="R48" s="22">
        <v>7961.3600000000006</v>
      </c>
      <c r="S48" s="24">
        <v>82</v>
      </c>
      <c r="T48" s="22">
        <v>1497.3200000000002</v>
      </c>
      <c r="U48" s="26" t="s">
        <v>136</v>
      </c>
    </row>
    <row r="49" spans="1:21" x14ac:dyDescent="0.2">
      <c r="A49" s="16">
        <v>21</v>
      </c>
      <c r="B49" s="5">
        <v>489</v>
      </c>
      <c r="C49" s="20" t="s">
        <v>60</v>
      </c>
      <c r="D49" s="21" t="s">
        <v>129</v>
      </c>
      <c r="E49" s="21" t="s">
        <v>129</v>
      </c>
      <c r="F49" s="21"/>
      <c r="G49" s="22"/>
      <c r="H49" s="23"/>
      <c r="I49" s="21"/>
      <c r="J49" s="22"/>
      <c r="K49" s="23"/>
      <c r="L49" s="21">
        <v>432</v>
      </c>
      <c r="M49" s="22">
        <v>8501.76</v>
      </c>
      <c r="N49" s="21">
        <v>22</v>
      </c>
      <c r="O49" s="22">
        <v>432.96</v>
      </c>
      <c r="P49" s="23" t="s">
        <v>136</v>
      </c>
      <c r="Q49" s="21">
        <v>448</v>
      </c>
      <c r="R49" s="22">
        <v>8180.4800000000014</v>
      </c>
      <c r="S49" s="24">
        <v>5</v>
      </c>
      <c r="T49" s="22">
        <v>91.300000000000011</v>
      </c>
      <c r="U49" s="26" t="s">
        <v>136</v>
      </c>
    </row>
    <row r="50" spans="1:21" ht="25.5" x14ac:dyDescent="0.2">
      <c r="A50" s="16">
        <v>22</v>
      </c>
      <c r="B50" s="5">
        <v>510</v>
      </c>
      <c r="C50" s="20" t="s">
        <v>61</v>
      </c>
      <c r="D50" s="21" t="s">
        <v>129</v>
      </c>
      <c r="E50" s="21" t="s">
        <v>129</v>
      </c>
      <c r="F50" s="21"/>
      <c r="G50" s="22"/>
      <c r="H50" s="23"/>
      <c r="I50" s="21"/>
      <c r="J50" s="22"/>
      <c r="K50" s="23"/>
      <c r="L50" s="21">
        <v>760</v>
      </c>
      <c r="M50" s="22">
        <v>14956.800000000001</v>
      </c>
      <c r="N50" s="21"/>
      <c r="O50" s="22"/>
      <c r="P50" s="23" t="s">
        <v>136</v>
      </c>
      <c r="Q50" s="21">
        <v>759</v>
      </c>
      <c r="R50" s="22">
        <v>13859.34</v>
      </c>
      <c r="S50" s="24"/>
      <c r="T50" s="22"/>
      <c r="U50" s="26" t="s">
        <v>136</v>
      </c>
    </row>
    <row r="51" spans="1:21" ht="25.5" x14ac:dyDescent="0.2">
      <c r="A51" s="16">
        <v>23</v>
      </c>
      <c r="B51" s="5">
        <v>513</v>
      </c>
      <c r="C51" s="20" t="s">
        <v>62</v>
      </c>
      <c r="D51" s="21">
        <v>4160</v>
      </c>
      <c r="E51" s="21">
        <f t="shared" si="2"/>
        <v>520</v>
      </c>
      <c r="F51" s="21">
        <v>536</v>
      </c>
      <c r="G51" s="22">
        <v>1720.56</v>
      </c>
      <c r="H51" s="23">
        <f t="shared" si="3"/>
        <v>1.0307692307692307</v>
      </c>
      <c r="I51" s="21">
        <v>272</v>
      </c>
      <c r="J51" s="22">
        <v>1414.4</v>
      </c>
      <c r="K51" s="23">
        <f t="shared" si="1"/>
        <v>0.52307692307692311</v>
      </c>
      <c r="L51" s="21"/>
      <c r="M51" s="22"/>
      <c r="N51" s="21"/>
      <c r="O51" s="22"/>
      <c r="P51" s="23"/>
      <c r="Q51" s="21"/>
      <c r="R51" s="22"/>
      <c r="S51" s="24"/>
      <c r="T51" s="22"/>
      <c r="U51" s="26"/>
    </row>
    <row r="52" spans="1:21" ht="38.25" x14ac:dyDescent="0.2">
      <c r="A52" s="16">
        <v>24</v>
      </c>
      <c r="B52" s="5">
        <v>573</v>
      </c>
      <c r="C52" s="20" t="s">
        <v>63</v>
      </c>
      <c r="D52" s="21">
        <v>672</v>
      </c>
      <c r="E52" s="21">
        <f t="shared" si="2"/>
        <v>84</v>
      </c>
      <c r="F52" s="21">
        <v>159</v>
      </c>
      <c r="G52" s="22">
        <v>510.39000000000004</v>
      </c>
      <c r="H52" s="23">
        <f t="shared" si="3"/>
        <v>1.8928571428571428</v>
      </c>
      <c r="I52" s="21">
        <v>56</v>
      </c>
      <c r="J52" s="22">
        <v>291.2</v>
      </c>
      <c r="K52" s="23">
        <f t="shared" si="1"/>
        <v>0.66666666666666663</v>
      </c>
      <c r="L52" s="21"/>
      <c r="M52" s="22"/>
      <c r="N52" s="21"/>
      <c r="O52" s="22"/>
      <c r="P52" s="23"/>
      <c r="Q52" s="21"/>
      <c r="R52" s="22"/>
      <c r="S52" s="24"/>
      <c r="T52" s="22"/>
      <c r="U52" s="26"/>
    </row>
    <row r="53" spans="1:21" ht="25.5" x14ac:dyDescent="0.2">
      <c r="A53" s="16">
        <v>25</v>
      </c>
      <c r="B53" s="5">
        <v>587</v>
      </c>
      <c r="C53" s="20" t="s">
        <v>64</v>
      </c>
      <c r="D53" s="21">
        <v>2652</v>
      </c>
      <c r="E53" s="21">
        <f t="shared" si="2"/>
        <v>331.5</v>
      </c>
      <c r="F53" s="21">
        <v>414</v>
      </c>
      <c r="G53" s="22">
        <v>1328.9399999999998</v>
      </c>
      <c r="H53" s="23">
        <f t="shared" si="3"/>
        <v>1.248868778280543</v>
      </c>
      <c r="I53" s="21">
        <v>119</v>
      </c>
      <c r="J53" s="22">
        <v>618.79999999999995</v>
      </c>
      <c r="K53" s="23">
        <f t="shared" si="1"/>
        <v>0.35897435897435898</v>
      </c>
      <c r="L53" s="21"/>
      <c r="M53" s="22"/>
      <c r="N53" s="21"/>
      <c r="O53" s="22"/>
      <c r="P53" s="23"/>
      <c r="Q53" s="21"/>
      <c r="R53" s="22"/>
      <c r="S53" s="24"/>
      <c r="T53" s="22"/>
      <c r="U53" s="26"/>
    </row>
    <row r="54" spans="1:21" ht="25.5" x14ac:dyDescent="0.2">
      <c r="A54" s="16">
        <v>26</v>
      </c>
      <c r="B54" s="5">
        <v>613</v>
      </c>
      <c r="C54" s="20" t="s">
        <v>65</v>
      </c>
      <c r="D54" s="21">
        <v>4176</v>
      </c>
      <c r="E54" s="21">
        <f t="shared" si="2"/>
        <v>522</v>
      </c>
      <c r="F54" s="21">
        <v>473</v>
      </c>
      <c r="G54" s="22">
        <v>1518.33</v>
      </c>
      <c r="H54" s="23">
        <f t="shared" si="3"/>
        <v>0.9061302681992337</v>
      </c>
      <c r="I54" s="21">
        <v>167</v>
      </c>
      <c r="J54" s="22">
        <v>868.40000000000009</v>
      </c>
      <c r="K54" s="23">
        <f t="shared" si="1"/>
        <v>0.31992337164750956</v>
      </c>
      <c r="L54" s="21"/>
      <c r="M54" s="22"/>
      <c r="N54" s="21"/>
      <c r="O54" s="22"/>
      <c r="P54" s="23"/>
      <c r="Q54" s="21"/>
      <c r="R54" s="22"/>
      <c r="S54" s="24"/>
      <c r="T54" s="22"/>
      <c r="U54" s="26"/>
    </row>
    <row r="55" spans="1:21" x14ac:dyDescent="0.2">
      <c r="A55" s="16">
        <v>27</v>
      </c>
      <c r="B55" s="5">
        <v>617</v>
      </c>
      <c r="C55" s="20" t="s">
        <v>66</v>
      </c>
      <c r="D55" s="21">
        <v>1590</v>
      </c>
      <c r="E55" s="21">
        <f t="shared" si="2"/>
        <v>198.75</v>
      </c>
      <c r="F55" s="21">
        <v>225</v>
      </c>
      <c r="G55" s="22">
        <v>722.25</v>
      </c>
      <c r="H55" s="23">
        <f t="shared" si="3"/>
        <v>1.1320754716981132</v>
      </c>
      <c r="I55" s="21">
        <v>65</v>
      </c>
      <c r="J55" s="22">
        <v>338</v>
      </c>
      <c r="K55" s="23">
        <f t="shared" si="1"/>
        <v>0.32704402515723269</v>
      </c>
      <c r="L55" s="21"/>
      <c r="M55" s="22"/>
      <c r="N55" s="21"/>
      <c r="O55" s="22"/>
      <c r="P55" s="23"/>
      <c r="Q55" s="21"/>
      <c r="R55" s="22"/>
      <c r="S55" s="24"/>
      <c r="T55" s="22"/>
      <c r="U55" s="26"/>
    </row>
    <row r="56" spans="1:21" ht="25.5" x14ac:dyDescent="0.2">
      <c r="A56" s="16">
        <v>28</v>
      </c>
      <c r="B56" s="5">
        <v>624</v>
      </c>
      <c r="C56" s="20" t="s">
        <v>67</v>
      </c>
      <c r="D56" s="21">
        <v>690</v>
      </c>
      <c r="E56" s="21">
        <f t="shared" si="2"/>
        <v>86.25</v>
      </c>
      <c r="F56" s="21">
        <v>171</v>
      </c>
      <c r="G56" s="22">
        <v>548.91</v>
      </c>
      <c r="H56" s="23">
        <f t="shared" si="3"/>
        <v>1.982608695652174</v>
      </c>
      <c r="I56" s="21">
        <v>114</v>
      </c>
      <c r="J56" s="22">
        <v>592.79999999999995</v>
      </c>
      <c r="K56" s="23">
        <f t="shared" si="1"/>
        <v>1.3217391304347825</v>
      </c>
      <c r="L56" s="21">
        <v>1947</v>
      </c>
      <c r="M56" s="22">
        <v>38316.960000000006</v>
      </c>
      <c r="N56" s="21"/>
      <c r="O56" s="22"/>
      <c r="P56" s="23" t="s">
        <v>136</v>
      </c>
      <c r="Q56" s="21">
        <v>1945</v>
      </c>
      <c r="R56" s="22">
        <v>35515.700000000004</v>
      </c>
      <c r="S56" s="24"/>
      <c r="T56" s="22"/>
      <c r="U56" s="26" t="s">
        <v>136</v>
      </c>
    </row>
    <row r="57" spans="1:21" ht="38.25" x14ac:dyDescent="0.2">
      <c r="A57" s="16">
        <v>29</v>
      </c>
      <c r="B57" s="5">
        <v>4335</v>
      </c>
      <c r="C57" s="25" t="s">
        <v>135</v>
      </c>
      <c r="D57" s="21">
        <v>249</v>
      </c>
      <c r="E57" s="21">
        <f t="shared" si="2"/>
        <v>31.125</v>
      </c>
      <c r="F57" s="21">
        <v>2</v>
      </c>
      <c r="G57" s="22">
        <v>6.42</v>
      </c>
      <c r="H57" s="23">
        <f t="shared" si="3"/>
        <v>6.4257028112449793E-2</v>
      </c>
      <c r="I57" s="21">
        <v>3</v>
      </c>
      <c r="J57" s="22">
        <v>15.6</v>
      </c>
      <c r="K57" s="23">
        <f t="shared" si="1"/>
        <v>9.6385542168674704E-2</v>
      </c>
      <c r="L57" s="21"/>
      <c r="M57" s="22"/>
      <c r="N57" s="21"/>
      <c r="O57" s="22"/>
      <c r="P57" s="23"/>
      <c r="Q57" s="21"/>
      <c r="R57" s="22"/>
      <c r="S57" s="24"/>
      <c r="T57" s="22"/>
      <c r="U57" s="26"/>
    </row>
    <row r="58" spans="1:21" ht="38.25" x14ac:dyDescent="0.2">
      <c r="A58" s="16">
        <v>30</v>
      </c>
      <c r="B58" s="5">
        <v>4344</v>
      </c>
      <c r="C58" s="20" t="s">
        <v>68</v>
      </c>
      <c r="D58" s="21">
        <v>950</v>
      </c>
      <c r="E58" s="21">
        <f t="shared" si="2"/>
        <v>118.75</v>
      </c>
      <c r="F58" s="21">
        <v>78</v>
      </c>
      <c r="G58" s="22">
        <v>250.38</v>
      </c>
      <c r="H58" s="23">
        <f t="shared" si="3"/>
        <v>0.65684210526315789</v>
      </c>
      <c r="I58" s="21">
        <v>49</v>
      </c>
      <c r="J58" s="22">
        <v>254.8</v>
      </c>
      <c r="K58" s="23">
        <f t="shared" si="1"/>
        <v>0.4126315789473684</v>
      </c>
      <c r="L58" s="21"/>
      <c r="M58" s="22"/>
      <c r="N58" s="21"/>
      <c r="O58" s="22"/>
      <c r="P58" s="23"/>
      <c r="Q58" s="21"/>
      <c r="R58" s="22"/>
      <c r="S58" s="24"/>
      <c r="T58" s="22"/>
      <c r="U58" s="26"/>
    </row>
    <row r="59" spans="1:21" ht="25.5" x14ac:dyDescent="0.2">
      <c r="A59" s="16">
        <v>31</v>
      </c>
      <c r="B59" s="5">
        <v>4481</v>
      </c>
      <c r="C59" s="20" t="s">
        <v>69</v>
      </c>
      <c r="D59" s="21">
        <v>279</v>
      </c>
      <c r="E59" s="21">
        <f t="shared" si="2"/>
        <v>34.875</v>
      </c>
      <c r="F59" s="21"/>
      <c r="G59" s="22"/>
      <c r="H59" s="23"/>
      <c r="I59" s="21">
        <v>2</v>
      </c>
      <c r="J59" s="22">
        <v>10.4</v>
      </c>
      <c r="K59" s="23">
        <f t="shared" si="1"/>
        <v>5.7347670250896057E-2</v>
      </c>
      <c r="L59" s="21"/>
      <c r="M59" s="22"/>
      <c r="N59" s="21"/>
      <c r="O59" s="22"/>
      <c r="P59" s="23"/>
      <c r="Q59" s="21"/>
      <c r="R59" s="22"/>
      <c r="S59" s="24"/>
      <c r="T59" s="22"/>
      <c r="U59" s="26"/>
    </row>
    <row r="60" spans="1:21" ht="25.5" x14ac:dyDescent="0.2">
      <c r="A60" s="16">
        <v>32</v>
      </c>
      <c r="B60" s="5">
        <v>4499</v>
      </c>
      <c r="C60" s="20" t="s">
        <v>70</v>
      </c>
      <c r="D60" s="21">
        <v>530</v>
      </c>
      <c r="E60" s="21">
        <f t="shared" si="2"/>
        <v>66.25</v>
      </c>
      <c r="F60" s="21">
        <v>163</v>
      </c>
      <c r="G60" s="22">
        <v>523.23</v>
      </c>
      <c r="H60" s="23">
        <f t="shared" si="3"/>
        <v>2.4603773584905659</v>
      </c>
      <c r="I60" s="21">
        <v>31</v>
      </c>
      <c r="J60" s="22">
        <v>161.19999999999999</v>
      </c>
      <c r="K60" s="23">
        <f t="shared" si="1"/>
        <v>0.4679245283018868</v>
      </c>
      <c r="L60" s="21"/>
      <c r="M60" s="22"/>
      <c r="N60" s="21"/>
      <c r="O60" s="22"/>
      <c r="P60" s="23"/>
      <c r="Q60" s="21"/>
      <c r="R60" s="22"/>
      <c r="S60" s="24"/>
      <c r="T60" s="22"/>
      <c r="U60" s="26"/>
    </row>
    <row r="61" spans="1:21" x14ac:dyDescent="0.2">
      <c r="A61" s="16">
        <v>33</v>
      </c>
      <c r="B61" s="5">
        <v>4520</v>
      </c>
      <c r="C61" s="20" t="s">
        <v>71</v>
      </c>
      <c r="D61" s="21">
        <v>1206</v>
      </c>
      <c r="E61" s="21">
        <f t="shared" si="2"/>
        <v>150.75</v>
      </c>
      <c r="F61" s="21">
        <v>121</v>
      </c>
      <c r="G61" s="22">
        <v>388.41</v>
      </c>
      <c r="H61" s="23">
        <f t="shared" si="3"/>
        <v>0.80265339966832505</v>
      </c>
      <c r="I61" s="21">
        <v>82</v>
      </c>
      <c r="J61" s="22">
        <v>426.4</v>
      </c>
      <c r="K61" s="23">
        <f t="shared" si="1"/>
        <v>0.54394693200663347</v>
      </c>
      <c r="L61" s="21"/>
      <c r="M61" s="22"/>
      <c r="N61" s="21"/>
      <c r="O61" s="22"/>
      <c r="P61" s="23"/>
      <c r="Q61" s="21"/>
      <c r="R61" s="22"/>
      <c r="S61" s="24"/>
      <c r="T61" s="22"/>
      <c r="U61" s="26"/>
    </row>
    <row r="62" spans="1:21" x14ac:dyDescent="0.2">
      <c r="A62" s="16">
        <v>34</v>
      </c>
      <c r="B62" s="5">
        <v>4533</v>
      </c>
      <c r="C62" s="20" t="s">
        <v>72</v>
      </c>
      <c r="D62" s="21">
        <v>118</v>
      </c>
      <c r="E62" s="21">
        <f t="shared" si="2"/>
        <v>14.75</v>
      </c>
      <c r="F62" s="21">
        <v>2</v>
      </c>
      <c r="G62" s="22">
        <v>6.42</v>
      </c>
      <c r="H62" s="23">
        <f t="shared" si="3"/>
        <v>0.13559322033898305</v>
      </c>
      <c r="I62" s="21">
        <v>2</v>
      </c>
      <c r="J62" s="22">
        <v>10.4</v>
      </c>
      <c r="K62" s="23">
        <f t="shared" si="1"/>
        <v>0.13559322033898305</v>
      </c>
      <c r="L62" s="21"/>
      <c r="M62" s="22"/>
      <c r="N62" s="21"/>
      <c r="O62" s="22"/>
      <c r="P62" s="23"/>
      <c r="Q62" s="21"/>
      <c r="R62" s="22"/>
      <c r="S62" s="24"/>
      <c r="T62" s="22"/>
      <c r="U62" s="26"/>
    </row>
    <row r="63" spans="1:21" ht="38.25" x14ac:dyDescent="0.2">
      <c r="A63" s="16">
        <v>35</v>
      </c>
      <c r="B63" s="5">
        <v>4547</v>
      </c>
      <c r="C63" s="20" t="s">
        <v>73</v>
      </c>
      <c r="D63" s="21">
        <v>177</v>
      </c>
      <c r="E63" s="21">
        <f t="shared" si="2"/>
        <v>22.125</v>
      </c>
      <c r="F63" s="21">
        <v>5</v>
      </c>
      <c r="G63" s="22">
        <v>16.05</v>
      </c>
      <c r="H63" s="23">
        <f t="shared" si="3"/>
        <v>0.22598870056497175</v>
      </c>
      <c r="I63" s="21">
        <v>5</v>
      </c>
      <c r="J63" s="22">
        <v>26</v>
      </c>
      <c r="K63" s="23">
        <f t="shared" si="1"/>
        <v>0.22598870056497175</v>
      </c>
      <c r="L63" s="21"/>
      <c r="M63" s="22"/>
      <c r="N63" s="21"/>
      <c r="O63" s="22"/>
      <c r="P63" s="23"/>
      <c r="Q63" s="21"/>
      <c r="R63" s="22"/>
      <c r="S63" s="24"/>
      <c r="T63" s="22"/>
      <c r="U63" s="26"/>
    </row>
    <row r="64" spans="1:21" x14ac:dyDescent="0.2">
      <c r="A64" s="16">
        <v>36</v>
      </c>
      <c r="B64" s="5">
        <v>4582</v>
      </c>
      <c r="C64" s="20" t="s">
        <v>74</v>
      </c>
      <c r="D64" s="21">
        <v>133</v>
      </c>
      <c r="E64" s="21">
        <f t="shared" si="2"/>
        <v>16.625</v>
      </c>
      <c r="F64" s="21">
        <v>6</v>
      </c>
      <c r="G64" s="22">
        <v>19.260000000000002</v>
      </c>
      <c r="H64" s="23">
        <f t="shared" si="3"/>
        <v>0.36090225563909772</v>
      </c>
      <c r="I64" s="21">
        <v>7</v>
      </c>
      <c r="J64" s="22">
        <v>36.4</v>
      </c>
      <c r="K64" s="23">
        <f t="shared" si="1"/>
        <v>0.42105263157894735</v>
      </c>
      <c r="L64" s="21"/>
      <c r="M64" s="22"/>
      <c r="N64" s="21"/>
      <c r="O64" s="22"/>
      <c r="P64" s="23"/>
      <c r="Q64" s="21"/>
      <c r="R64" s="22"/>
      <c r="S64" s="24"/>
      <c r="T64" s="22"/>
      <c r="U64" s="26"/>
    </row>
    <row r="65" spans="1:21" ht="38.25" x14ac:dyDescent="0.2">
      <c r="A65" s="16">
        <v>37</v>
      </c>
      <c r="B65" s="5">
        <v>4619</v>
      </c>
      <c r="C65" s="20" t="s">
        <v>75</v>
      </c>
      <c r="D65" s="21">
        <v>423</v>
      </c>
      <c r="E65" s="21">
        <f t="shared" si="2"/>
        <v>52.875</v>
      </c>
      <c r="F65" s="21">
        <v>61</v>
      </c>
      <c r="G65" s="22">
        <v>195.81</v>
      </c>
      <c r="H65" s="23">
        <f t="shared" si="3"/>
        <v>1.1536643026004729</v>
      </c>
      <c r="I65" s="21">
        <v>57</v>
      </c>
      <c r="J65" s="22">
        <v>296.39999999999998</v>
      </c>
      <c r="K65" s="23">
        <f t="shared" si="1"/>
        <v>1.0780141843971631</v>
      </c>
      <c r="L65" s="21"/>
      <c r="M65" s="22"/>
      <c r="N65" s="21"/>
      <c r="O65" s="22"/>
      <c r="P65" s="23"/>
      <c r="Q65" s="21"/>
      <c r="R65" s="22"/>
      <c r="S65" s="24"/>
      <c r="T65" s="22"/>
      <c r="U65" s="26"/>
    </row>
    <row r="66" spans="1:21" ht="25.5" x14ac:dyDescent="0.2">
      <c r="A66" s="16">
        <v>38</v>
      </c>
      <c r="B66" s="5">
        <v>4637</v>
      </c>
      <c r="C66" s="20" t="s">
        <v>76</v>
      </c>
      <c r="D66" s="21">
        <v>942</v>
      </c>
      <c r="E66" s="21">
        <f t="shared" si="2"/>
        <v>117.75</v>
      </c>
      <c r="F66" s="21">
        <v>124</v>
      </c>
      <c r="G66" s="22">
        <v>398.03999999999996</v>
      </c>
      <c r="H66" s="23">
        <f t="shared" si="3"/>
        <v>1.0530785562632696</v>
      </c>
      <c r="I66" s="21">
        <v>47</v>
      </c>
      <c r="J66" s="22">
        <v>244.4</v>
      </c>
      <c r="K66" s="23">
        <f t="shared" si="1"/>
        <v>0.39915074309978771</v>
      </c>
      <c r="L66" s="21"/>
      <c r="M66" s="22"/>
      <c r="N66" s="21"/>
      <c r="O66" s="22"/>
      <c r="P66" s="23"/>
      <c r="Q66" s="21"/>
      <c r="R66" s="22"/>
      <c r="S66" s="24"/>
      <c r="T66" s="22"/>
      <c r="U66" s="26"/>
    </row>
    <row r="67" spans="1:21" x14ac:dyDescent="0.2">
      <c r="A67" s="16">
        <v>39</v>
      </c>
      <c r="B67" s="5">
        <v>4656</v>
      </c>
      <c r="C67" s="20" t="s">
        <v>77</v>
      </c>
      <c r="D67" s="21">
        <v>140</v>
      </c>
      <c r="E67" s="21">
        <f t="shared" si="2"/>
        <v>17.5</v>
      </c>
      <c r="F67" s="21">
        <v>10</v>
      </c>
      <c r="G67" s="22">
        <v>32.1</v>
      </c>
      <c r="H67" s="23">
        <f t="shared" si="3"/>
        <v>0.5714285714285714</v>
      </c>
      <c r="I67" s="21">
        <v>11</v>
      </c>
      <c r="J67" s="22">
        <v>57.2</v>
      </c>
      <c r="K67" s="23">
        <f t="shared" si="1"/>
        <v>0.62857142857142856</v>
      </c>
      <c r="L67" s="21"/>
      <c r="M67" s="22"/>
      <c r="N67" s="21"/>
      <c r="O67" s="22"/>
      <c r="P67" s="23"/>
      <c r="Q67" s="21"/>
      <c r="R67" s="22"/>
      <c r="S67" s="24"/>
      <c r="T67" s="22"/>
      <c r="U67" s="26"/>
    </row>
    <row r="68" spans="1:21" x14ac:dyDescent="0.2">
      <c r="A68" s="16">
        <v>40</v>
      </c>
      <c r="B68" s="5">
        <v>4663</v>
      </c>
      <c r="C68" s="20" t="s">
        <v>78</v>
      </c>
      <c r="D68" s="21">
        <v>430</v>
      </c>
      <c r="E68" s="21">
        <f t="shared" si="2"/>
        <v>53.75</v>
      </c>
      <c r="F68" s="21">
        <v>25</v>
      </c>
      <c r="G68" s="22">
        <v>80.25</v>
      </c>
      <c r="H68" s="23">
        <f t="shared" si="3"/>
        <v>0.46511627906976744</v>
      </c>
      <c r="I68" s="21">
        <v>6</v>
      </c>
      <c r="J68" s="22">
        <v>31.2</v>
      </c>
      <c r="K68" s="23">
        <f t="shared" si="1"/>
        <v>0.11162790697674418</v>
      </c>
      <c r="L68" s="21"/>
      <c r="M68" s="22"/>
      <c r="N68" s="21"/>
      <c r="O68" s="22"/>
      <c r="P68" s="23"/>
      <c r="Q68" s="21"/>
      <c r="R68" s="22"/>
      <c r="S68" s="24"/>
      <c r="T68" s="22"/>
      <c r="U68" s="26"/>
    </row>
    <row r="69" spans="1:21" ht="38.25" x14ac:dyDescent="0.2">
      <c r="A69" s="16">
        <v>41</v>
      </c>
      <c r="B69" s="5">
        <v>4685</v>
      </c>
      <c r="C69" s="20" t="s">
        <v>79</v>
      </c>
      <c r="D69" s="21">
        <v>415</v>
      </c>
      <c r="E69" s="21">
        <f t="shared" si="2"/>
        <v>51.875</v>
      </c>
      <c r="F69" s="21">
        <v>30</v>
      </c>
      <c r="G69" s="22">
        <v>96.3</v>
      </c>
      <c r="H69" s="23">
        <f t="shared" si="3"/>
        <v>0.57831325301204817</v>
      </c>
      <c r="I69" s="21">
        <v>12</v>
      </c>
      <c r="J69" s="22">
        <v>62.4</v>
      </c>
      <c r="K69" s="23">
        <f t="shared" si="1"/>
        <v>0.23132530120481928</v>
      </c>
      <c r="L69" s="21"/>
      <c r="M69" s="22"/>
      <c r="N69" s="21"/>
      <c r="O69" s="22"/>
      <c r="P69" s="23"/>
      <c r="Q69" s="21"/>
      <c r="R69" s="22"/>
      <c r="S69" s="24"/>
      <c r="T69" s="22"/>
      <c r="U69" s="26"/>
    </row>
    <row r="70" spans="1:21" ht="25.5" x14ac:dyDescent="0.2">
      <c r="A70" s="16">
        <v>42</v>
      </c>
      <c r="B70" s="5">
        <v>4771</v>
      </c>
      <c r="C70" s="20" t="s">
        <v>80</v>
      </c>
      <c r="D70" s="21">
        <v>816</v>
      </c>
      <c r="E70" s="21">
        <f t="shared" si="2"/>
        <v>102</v>
      </c>
      <c r="F70" s="21">
        <v>182</v>
      </c>
      <c r="G70" s="22">
        <v>584.22</v>
      </c>
      <c r="H70" s="23">
        <f t="shared" si="3"/>
        <v>1.7843137254901962</v>
      </c>
      <c r="I70" s="21">
        <v>83</v>
      </c>
      <c r="J70" s="22">
        <v>431.6</v>
      </c>
      <c r="K70" s="23">
        <f t="shared" si="1"/>
        <v>0.81372549019607843</v>
      </c>
      <c r="L70" s="21"/>
      <c r="M70" s="22"/>
      <c r="N70" s="21"/>
      <c r="O70" s="22"/>
      <c r="P70" s="23"/>
      <c r="Q70" s="21"/>
      <c r="R70" s="22"/>
      <c r="S70" s="24"/>
      <c r="T70" s="22"/>
      <c r="U70" s="26"/>
    </row>
    <row r="71" spans="1:21" x14ac:dyDescent="0.2">
      <c r="A71" s="16">
        <v>43</v>
      </c>
      <c r="B71" s="5">
        <v>6146</v>
      </c>
      <c r="C71" s="20" t="s">
        <v>81</v>
      </c>
      <c r="D71" s="21">
        <v>499</v>
      </c>
      <c r="E71" s="21">
        <f t="shared" si="2"/>
        <v>62.375</v>
      </c>
      <c r="F71" s="21">
        <v>62</v>
      </c>
      <c r="G71" s="22">
        <v>199.02</v>
      </c>
      <c r="H71" s="23">
        <f t="shared" si="3"/>
        <v>0.9939879759519038</v>
      </c>
      <c r="I71" s="21">
        <v>14</v>
      </c>
      <c r="J71" s="22">
        <v>72.800000000000011</v>
      </c>
      <c r="K71" s="23">
        <f t="shared" si="1"/>
        <v>0.22444889779559118</v>
      </c>
      <c r="L71" s="21"/>
      <c r="M71" s="22"/>
      <c r="N71" s="21"/>
      <c r="O71" s="22"/>
      <c r="P71" s="23"/>
      <c r="Q71" s="21"/>
      <c r="R71" s="22"/>
      <c r="S71" s="24"/>
      <c r="T71" s="22"/>
      <c r="U71" s="26"/>
    </row>
    <row r="72" spans="1:21" x14ac:dyDescent="0.2">
      <c r="A72" s="16">
        <v>44</v>
      </c>
      <c r="B72" s="5">
        <v>6167</v>
      </c>
      <c r="C72" s="20" t="s">
        <v>82</v>
      </c>
      <c r="D72" s="21">
        <v>403</v>
      </c>
      <c r="E72" s="21">
        <f t="shared" si="2"/>
        <v>50.375</v>
      </c>
      <c r="F72" s="21">
        <v>85</v>
      </c>
      <c r="G72" s="22">
        <v>272.84999999999997</v>
      </c>
      <c r="H72" s="23">
        <f t="shared" si="3"/>
        <v>1.6873449131513647</v>
      </c>
      <c r="I72" s="21">
        <v>30</v>
      </c>
      <c r="J72" s="22">
        <v>156</v>
      </c>
      <c r="K72" s="23">
        <f t="shared" si="1"/>
        <v>0.59553349875930517</v>
      </c>
      <c r="L72" s="21"/>
      <c r="M72" s="22"/>
      <c r="N72" s="21"/>
      <c r="O72" s="22"/>
      <c r="P72" s="23"/>
      <c r="Q72" s="21"/>
      <c r="R72" s="22"/>
      <c r="S72" s="24"/>
      <c r="T72" s="22"/>
      <c r="U72" s="26"/>
    </row>
    <row r="73" spans="1:21" x14ac:dyDescent="0.2">
      <c r="A73" s="16">
        <v>45</v>
      </c>
      <c r="B73" s="5">
        <v>6298</v>
      </c>
      <c r="C73" s="20" t="s">
        <v>83</v>
      </c>
      <c r="D73" s="21">
        <v>663</v>
      </c>
      <c r="E73" s="21">
        <f t="shared" si="2"/>
        <v>82.875</v>
      </c>
      <c r="F73" s="21">
        <v>140</v>
      </c>
      <c r="G73" s="22">
        <v>449.40000000000003</v>
      </c>
      <c r="H73" s="23">
        <f t="shared" si="3"/>
        <v>1.6892911010558069</v>
      </c>
      <c r="I73" s="21">
        <v>42</v>
      </c>
      <c r="J73" s="22">
        <v>218.4</v>
      </c>
      <c r="K73" s="23">
        <f t="shared" si="1"/>
        <v>0.50678733031674206</v>
      </c>
      <c r="L73" s="21"/>
      <c r="M73" s="22"/>
      <c r="N73" s="21"/>
      <c r="O73" s="22"/>
      <c r="P73" s="23"/>
      <c r="Q73" s="21"/>
      <c r="R73" s="22"/>
      <c r="S73" s="24"/>
      <c r="T73" s="22"/>
      <c r="U73" s="26"/>
    </row>
    <row r="74" spans="1:21" x14ac:dyDescent="0.2">
      <c r="A74" s="16">
        <v>46</v>
      </c>
      <c r="B74" s="5">
        <v>6566</v>
      </c>
      <c r="C74" s="20" t="s">
        <v>84</v>
      </c>
      <c r="D74" s="21">
        <v>349</v>
      </c>
      <c r="E74" s="21">
        <f t="shared" si="2"/>
        <v>43.625</v>
      </c>
      <c r="F74" s="21">
        <v>61</v>
      </c>
      <c r="G74" s="22">
        <v>195.81</v>
      </c>
      <c r="H74" s="23">
        <f t="shared" si="3"/>
        <v>1.3982808022922637</v>
      </c>
      <c r="I74" s="21">
        <v>17</v>
      </c>
      <c r="J74" s="22">
        <v>88.4</v>
      </c>
      <c r="K74" s="23">
        <f t="shared" si="1"/>
        <v>0.38968481375358166</v>
      </c>
      <c r="L74" s="21"/>
      <c r="M74" s="22"/>
      <c r="N74" s="21"/>
      <c r="O74" s="22"/>
      <c r="P74" s="23"/>
      <c r="Q74" s="21"/>
      <c r="R74" s="22"/>
      <c r="S74" s="24"/>
      <c r="T74" s="22"/>
      <c r="U74" s="26"/>
    </row>
    <row r="75" spans="1:21" ht="25.5" x14ac:dyDescent="0.2">
      <c r="A75" s="16">
        <v>47</v>
      </c>
      <c r="B75" s="5">
        <v>6688</v>
      </c>
      <c r="C75" s="20" t="s">
        <v>85</v>
      </c>
      <c r="D75" s="21">
        <v>636</v>
      </c>
      <c r="E75" s="21">
        <f t="shared" si="2"/>
        <v>79.5</v>
      </c>
      <c r="F75" s="21">
        <v>4</v>
      </c>
      <c r="G75" s="22">
        <v>12.84</v>
      </c>
      <c r="H75" s="23">
        <f t="shared" si="3"/>
        <v>5.0314465408805034E-2</v>
      </c>
      <c r="I75" s="21">
        <v>18</v>
      </c>
      <c r="J75" s="22">
        <v>93.6</v>
      </c>
      <c r="K75" s="23">
        <f t="shared" si="1"/>
        <v>0.22641509433962265</v>
      </c>
      <c r="L75" s="21">
        <v>258</v>
      </c>
      <c r="M75" s="22">
        <v>5077.4399999999996</v>
      </c>
      <c r="N75" s="21"/>
      <c r="O75" s="22"/>
      <c r="P75" s="23" t="s">
        <v>136</v>
      </c>
      <c r="Q75" s="21">
        <v>258</v>
      </c>
      <c r="R75" s="22">
        <v>4711.0800000000008</v>
      </c>
      <c r="S75" s="24"/>
      <c r="T75" s="22"/>
      <c r="U75" s="26" t="s">
        <v>136</v>
      </c>
    </row>
    <row r="76" spans="1:21" ht="25.5" x14ac:dyDescent="0.2">
      <c r="A76" s="16">
        <v>48</v>
      </c>
      <c r="B76" s="5">
        <v>6707</v>
      </c>
      <c r="C76" s="20" t="s">
        <v>86</v>
      </c>
      <c r="D76" s="21">
        <v>1040</v>
      </c>
      <c r="E76" s="21">
        <f t="shared" si="2"/>
        <v>130</v>
      </c>
      <c r="F76" s="21">
        <v>292</v>
      </c>
      <c r="G76" s="22">
        <v>937.32</v>
      </c>
      <c r="H76" s="23">
        <f t="shared" si="3"/>
        <v>2.2461538461538462</v>
      </c>
      <c r="I76" s="21">
        <v>164</v>
      </c>
      <c r="J76" s="22">
        <v>852.80000000000007</v>
      </c>
      <c r="K76" s="23">
        <f t="shared" si="1"/>
        <v>1.2615384615384615</v>
      </c>
      <c r="L76" s="21"/>
      <c r="M76" s="22"/>
      <c r="N76" s="21"/>
      <c r="O76" s="22"/>
      <c r="P76" s="23"/>
      <c r="Q76" s="21"/>
      <c r="R76" s="22"/>
      <c r="S76" s="24"/>
      <c r="T76" s="22"/>
      <c r="U76" s="26"/>
    </row>
    <row r="77" spans="1:21" ht="25.5" x14ac:dyDescent="0.2">
      <c r="A77" s="16">
        <v>49</v>
      </c>
      <c r="B77" s="5">
        <v>6719</v>
      </c>
      <c r="C77" s="20" t="s">
        <v>87</v>
      </c>
      <c r="D77" s="21">
        <v>141</v>
      </c>
      <c r="E77" s="21">
        <f t="shared" si="2"/>
        <v>17.625</v>
      </c>
      <c r="F77" s="21">
        <v>2</v>
      </c>
      <c r="G77" s="22">
        <v>6.42</v>
      </c>
      <c r="H77" s="23">
        <f t="shared" si="3"/>
        <v>0.11347517730496454</v>
      </c>
      <c r="I77" s="21">
        <v>18</v>
      </c>
      <c r="J77" s="22">
        <v>93.6</v>
      </c>
      <c r="K77" s="23">
        <f t="shared" si="1"/>
        <v>1.0212765957446808</v>
      </c>
      <c r="L77" s="21"/>
      <c r="M77" s="22"/>
      <c r="N77" s="21"/>
      <c r="O77" s="22"/>
      <c r="P77" s="23"/>
      <c r="Q77" s="21"/>
      <c r="R77" s="22"/>
      <c r="S77" s="24"/>
      <c r="T77" s="22"/>
      <c r="U77" s="26"/>
    </row>
    <row r="78" spans="1:21" ht="25.5" x14ac:dyDescent="0.2">
      <c r="A78" s="16">
        <v>50</v>
      </c>
      <c r="B78" s="5">
        <v>7160</v>
      </c>
      <c r="C78" s="20" t="s">
        <v>88</v>
      </c>
      <c r="D78" s="21">
        <v>482</v>
      </c>
      <c r="E78" s="21">
        <f t="shared" si="2"/>
        <v>60.25</v>
      </c>
      <c r="F78" s="21">
        <v>80</v>
      </c>
      <c r="G78" s="22">
        <v>256.8</v>
      </c>
      <c r="H78" s="23">
        <f t="shared" si="3"/>
        <v>1.3278008298755186</v>
      </c>
      <c r="I78" s="21">
        <v>31</v>
      </c>
      <c r="J78" s="22">
        <v>161.19999999999999</v>
      </c>
      <c r="K78" s="23">
        <f t="shared" si="1"/>
        <v>0.51452282157676343</v>
      </c>
      <c r="L78" s="21"/>
      <c r="M78" s="22"/>
      <c r="N78" s="21"/>
      <c r="O78" s="22"/>
      <c r="P78" s="23"/>
      <c r="Q78" s="21"/>
      <c r="R78" s="22"/>
      <c r="S78" s="24"/>
      <c r="T78" s="22"/>
      <c r="U78" s="26"/>
    </row>
    <row r="79" spans="1:21" x14ac:dyDescent="0.2">
      <c r="A79" s="16">
        <v>51</v>
      </c>
      <c r="B79" s="5">
        <v>7554</v>
      </c>
      <c r="C79" s="20" t="s">
        <v>89</v>
      </c>
      <c r="D79" s="21">
        <v>305</v>
      </c>
      <c r="E79" s="21">
        <f t="shared" si="2"/>
        <v>38.125</v>
      </c>
      <c r="F79" s="21">
        <v>15</v>
      </c>
      <c r="G79" s="22">
        <v>48.150000000000006</v>
      </c>
      <c r="H79" s="23">
        <f t="shared" si="3"/>
        <v>0.39344262295081966</v>
      </c>
      <c r="I79" s="21">
        <v>15</v>
      </c>
      <c r="J79" s="22">
        <v>78</v>
      </c>
      <c r="K79" s="23">
        <f t="shared" si="1"/>
        <v>0.39344262295081966</v>
      </c>
      <c r="L79" s="21"/>
      <c r="M79" s="22"/>
      <c r="N79" s="21"/>
      <c r="O79" s="22"/>
      <c r="P79" s="23"/>
      <c r="Q79" s="21"/>
      <c r="R79" s="22"/>
      <c r="S79" s="24"/>
      <c r="T79" s="22"/>
      <c r="U79" s="26"/>
    </row>
    <row r="80" spans="1:21" x14ac:dyDescent="0.2">
      <c r="A80" s="16">
        <v>52</v>
      </c>
      <c r="B80" s="5">
        <v>7672</v>
      </c>
      <c r="C80" s="20" t="s">
        <v>90</v>
      </c>
      <c r="D80" s="21">
        <v>918</v>
      </c>
      <c r="E80" s="21">
        <f t="shared" si="2"/>
        <v>114.75</v>
      </c>
      <c r="F80" s="21">
        <v>124</v>
      </c>
      <c r="G80" s="22">
        <v>398.03999999999996</v>
      </c>
      <c r="H80" s="23">
        <f t="shared" si="3"/>
        <v>1.0806100217864925</v>
      </c>
      <c r="I80" s="21">
        <v>46</v>
      </c>
      <c r="J80" s="22">
        <v>239.2</v>
      </c>
      <c r="K80" s="23">
        <f t="shared" si="1"/>
        <v>0.40087145969498911</v>
      </c>
      <c r="L80" s="21"/>
      <c r="M80" s="22"/>
      <c r="N80" s="21"/>
      <c r="O80" s="22"/>
      <c r="P80" s="23"/>
      <c r="Q80" s="21"/>
      <c r="R80" s="22"/>
      <c r="S80" s="24"/>
      <c r="T80" s="22"/>
      <c r="U80" s="26"/>
    </row>
    <row r="81" spans="1:21" ht="25.5" x14ac:dyDescent="0.2">
      <c r="A81" s="16">
        <v>53</v>
      </c>
      <c r="B81" s="5">
        <v>8694</v>
      </c>
      <c r="C81" s="20" t="s">
        <v>91</v>
      </c>
      <c r="D81" s="21">
        <v>758</v>
      </c>
      <c r="E81" s="21">
        <f t="shared" si="2"/>
        <v>94.75</v>
      </c>
      <c r="F81" s="21">
        <v>116</v>
      </c>
      <c r="G81" s="22">
        <v>372.36</v>
      </c>
      <c r="H81" s="23">
        <f t="shared" si="3"/>
        <v>1.2242744063324538</v>
      </c>
      <c r="I81" s="21">
        <v>44</v>
      </c>
      <c r="J81" s="22">
        <v>228.8</v>
      </c>
      <c r="K81" s="23">
        <f t="shared" si="1"/>
        <v>0.46437994722955145</v>
      </c>
      <c r="L81" s="21"/>
      <c r="M81" s="22"/>
      <c r="N81" s="21"/>
      <c r="O81" s="22"/>
      <c r="P81" s="23"/>
      <c r="Q81" s="21"/>
      <c r="R81" s="22"/>
      <c r="S81" s="24"/>
      <c r="T81" s="22"/>
      <c r="U81" s="26"/>
    </row>
    <row r="82" spans="1:21" x14ac:dyDescent="0.2">
      <c r="A82" s="16">
        <v>54</v>
      </c>
      <c r="B82" s="5">
        <v>10406</v>
      </c>
      <c r="C82" s="20" t="s">
        <v>92</v>
      </c>
      <c r="D82" s="21">
        <v>1</v>
      </c>
      <c r="E82" s="21">
        <f t="shared" si="2"/>
        <v>0.125</v>
      </c>
      <c r="F82" s="21"/>
      <c r="G82" s="22"/>
      <c r="H82" s="23"/>
      <c r="I82" s="21"/>
      <c r="J82" s="22"/>
      <c r="K82" s="23"/>
      <c r="L82" s="21"/>
      <c r="M82" s="22"/>
      <c r="N82" s="21"/>
      <c r="O82" s="22"/>
      <c r="P82" s="23"/>
      <c r="Q82" s="21"/>
      <c r="R82" s="22"/>
      <c r="S82" s="24"/>
      <c r="T82" s="22"/>
      <c r="U82" s="26"/>
    </row>
    <row r="83" spans="1:21" ht="25.5" x14ac:dyDescent="0.2">
      <c r="A83" s="16">
        <v>55</v>
      </c>
      <c r="B83" s="5">
        <v>12595</v>
      </c>
      <c r="C83" s="20" t="s">
        <v>93</v>
      </c>
      <c r="D83" s="21">
        <v>1777</v>
      </c>
      <c r="E83" s="21">
        <f t="shared" si="2"/>
        <v>222.125</v>
      </c>
      <c r="F83" s="21">
        <v>476</v>
      </c>
      <c r="G83" s="22">
        <v>1527.9600000000003</v>
      </c>
      <c r="H83" s="23">
        <f t="shared" si="3"/>
        <v>2.1429375351716375</v>
      </c>
      <c r="I83" s="21">
        <v>190</v>
      </c>
      <c r="J83" s="22">
        <v>988</v>
      </c>
      <c r="K83" s="23">
        <f t="shared" si="1"/>
        <v>0.85537422622397297</v>
      </c>
      <c r="L83" s="21"/>
      <c r="M83" s="22"/>
      <c r="N83" s="21"/>
      <c r="O83" s="22"/>
      <c r="P83" s="23"/>
      <c r="Q83" s="21"/>
      <c r="R83" s="22"/>
      <c r="S83" s="24"/>
      <c r="T83" s="22"/>
      <c r="U83" s="26"/>
    </row>
    <row r="84" spans="1:21" ht="25.5" x14ac:dyDescent="0.2">
      <c r="A84" s="16">
        <v>56</v>
      </c>
      <c r="B84" s="5">
        <v>13143</v>
      </c>
      <c r="C84" s="20" t="s">
        <v>94</v>
      </c>
      <c r="D84" s="21">
        <v>2347</v>
      </c>
      <c r="E84" s="21">
        <f t="shared" si="2"/>
        <v>293.375</v>
      </c>
      <c r="F84" s="21">
        <v>414</v>
      </c>
      <c r="G84" s="22">
        <v>1328.94</v>
      </c>
      <c r="H84" s="23">
        <f t="shared" si="3"/>
        <v>1.4111631870472945</v>
      </c>
      <c r="I84" s="21">
        <v>93</v>
      </c>
      <c r="J84" s="22">
        <v>483.59999999999997</v>
      </c>
      <c r="K84" s="23">
        <f t="shared" si="1"/>
        <v>0.3170004260758415</v>
      </c>
      <c r="L84" s="21"/>
      <c r="M84" s="22"/>
      <c r="N84" s="21"/>
      <c r="O84" s="22"/>
      <c r="P84" s="23"/>
      <c r="Q84" s="21"/>
      <c r="R84" s="22"/>
      <c r="S84" s="24"/>
      <c r="T84" s="22"/>
      <c r="U84" s="26"/>
    </row>
    <row r="85" spans="1:21" ht="25.5" x14ac:dyDescent="0.2">
      <c r="A85" s="16">
        <v>57</v>
      </c>
      <c r="B85" s="5">
        <v>13236</v>
      </c>
      <c r="C85" s="20" t="s">
        <v>95</v>
      </c>
      <c r="D85" s="21">
        <v>373</v>
      </c>
      <c r="E85" s="21">
        <f t="shared" si="2"/>
        <v>46.625</v>
      </c>
      <c r="F85" s="21">
        <v>17</v>
      </c>
      <c r="G85" s="22">
        <v>54.570000000000007</v>
      </c>
      <c r="H85" s="23">
        <f t="shared" si="3"/>
        <v>0.36461126005361932</v>
      </c>
      <c r="I85" s="21">
        <v>3</v>
      </c>
      <c r="J85" s="22">
        <v>15.600000000000001</v>
      </c>
      <c r="K85" s="23">
        <f t="shared" si="1"/>
        <v>6.4343163538873996E-2</v>
      </c>
      <c r="L85" s="21"/>
      <c r="M85" s="22"/>
      <c r="N85" s="21"/>
      <c r="O85" s="22"/>
      <c r="P85" s="23"/>
      <c r="Q85" s="21"/>
      <c r="R85" s="22"/>
      <c r="S85" s="24"/>
      <c r="T85" s="22"/>
      <c r="U85" s="26"/>
    </row>
    <row r="86" spans="1:21" ht="25.5" x14ac:dyDescent="0.2">
      <c r="A86" s="16">
        <v>58</v>
      </c>
      <c r="B86" s="5">
        <v>13475</v>
      </c>
      <c r="C86" s="20" t="s">
        <v>96</v>
      </c>
      <c r="D86" s="21">
        <v>2072</v>
      </c>
      <c r="E86" s="21">
        <f t="shared" si="2"/>
        <v>259</v>
      </c>
      <c r="F86" s="21">
        <v>314</v>
      </c>
      <c r="G86" s="22">
        <v>1007.94</v>
      </c>
      <c r="H86" s="23">
        <f t="shared" si="3"/>
        <v>1.2123552123552124</v>
      </c>
      <c r="I86" s="21">
        <v>62</v>
      </c>
      <c r="J86" s="22">
        <v>322.39999999999998</v>
      </c>
      <c r="K86" s="23">
        <f t="shared" si="1"/>
        <v>0.23938223938223938</v>
      </c>
      <c r="L86" s="21"/>
      <c r="M86" s="22"/>
      <c r="N86" s="21"/>
      <c r="O86" s="22"/>
      <c r="P86" s="23"/>
      <c r="Q86" s="21"/>
      <c r="R86" s="22"/>
      <c r="S86" s="24"/>
      <c r="T86" s="22"/>
      <c r="U86" s="26"/>
    </row>
    <row r="87" spans="1:21" x14ac:dyDescent="0.2">
      <c r="A87" s="16">
        <v>59</v>
      </c>
      <c r="B87" s="5">
        <v>13819</v>
      </c>
      <c r="C87" s="20" t="s">
        <v>97</v>
      </c>
      <c r="D87" s="21">
        <v>87</v>
      </c>
      <c r="E87" s="21">
        <f t="shared" si="2"/>
        <v>10.875</v>
      </c>
      <c r="F87" s="21">
        <v>20</v>
      </c>
      <c r="G87" s="22">
        <v>64.2</v>
      </c>
      <c r="H87" s="23">
        <f t="shared" si="3"/>
        <v>1.8390804597701149</v>
      </c>
      <c r="I87" s="21">
        <v>6</v>
      </c>
      <c r="J87" s="22">
        <v>31.200000000000003</v>
      </c>
      <c r="K87" s="23">
        <f t="shared" si="1"/>
        <v>0.55172413793103448</v>
      </c>
      <c r="L87" s="21"/>
      <c r="M87" s="22"/>
      <c r="N87" s="21"/>
      <c r="O87" s="22"/>
      <c r="P87" s="23"/>
      <c r="Q87" s="21"/>
      <c r="R87" s="22"/>
      <c r="S87" s="24"/>
      <c r="T87" s="22"/>
      <c r="U87" s="26"/>
    </row>
    <row r="88" spans="1:21" ht="25.5" x14ac:dyDescent="0.2">
      <c r="A88" s="16">
        <v>60</v>
      </c>
      <c r="B88" s="5">
        <v>14118</v>
      </c>
      <c r="C88" s="20" t="s">
        <v>98</v>
      </c>
      <c r="D88" s="21">
        <v>614</v>
      </c>
      <c r="E88" s="21">
        <f t="shared" si="2"/>
        <v>76.75</v>
      </c>
      <c r="F88" s="21">
        <v>121</v>
      </c>
      <c r="G88" s="22">
        <v>388.40999999999997</v>
      </c>
      <c r="H88" s="23">
        <f t="shared" si="3"/>
        <v>1.5765472312703583</v>
      </c>
      <c r="I88" s="21">
        <v>29</v>
      </c>
      <c r="J88" s="22">
        <v>150.80000000000001</v>
      </c>
      <c r="K88" s="23">
        <f t="shared" si="1"/>
        <v>0.37785016286644951</v>
      </c>
      <c r="L88" s="21"/>
      <c r="M88" s="22"/>
      <c r="N88" s="21"/>
      <c r="O88" s="22"/>
      <c r="P88" s="23"/>
      <c r="Q88" s="21"/>
      <c r="R88" s="22"/>
      <c r="S88" s="24"/>
      <c r="T88" s="22"/>
      <c r="U88" s="26"/>
    </row>
    <row r="89" spans="1:21" ht="25.5" x14ac:dyDescent="0.2">
      <c r="A89" s="16">
        <v>61</v>
      </c>
      <c r="B89" s="5">
        <v>23450</v>
      </c>
      <c r="C89" s="20" t="s">
        <v>99</v>
      </c>
      <c r="D89" s="21">
        <v>460</v>
      </c>
      <c r="E89" s="21">
        <f t="shared" si="2"/>
        <v>57.5</v>
      </c>
      <c r="F89" s="21">
        <v>70</v>
      </c>
      <c r="G89" s="22">
        <v>224.7</v>
      </c>
      <c r="H89" s="23">
        <f t="shared" si="3"/>
        <v>1.2173913043478262</v>
      </c>
      <c r="I89" s="21">
        <v>7</v>
      </c>
      <c r="J89" s="22">
        <v>36.4</v>
      </c>
      <c r="K89" s="23">
        <f t="shared" si="1"/>
        <v>0.12173913043478261</v>
      </c>
      <c r="L89" s="21"/>
      <c r="M89" s="22"/>
      <c r="N89" s="21"/>
      <c r="O89" s="22"/>
      <c r="P89" s="23"/>
      <c r="Q89" s="21"/>
      <c r="R89" s="22"/>
      <c r="S89" s="24"/>
      <c r="T89" s="22"/>
      <c r="U89" s="26"/>
    </row>
    <row r="90" spans="1:21" x14ac:dyDescent="0.2">
      <c r="A90" s="16">
        <v>62</v>
      </c>
      <c r="B90" s="5">
        <v>25630</v>
      </c>
      <c r="C90" s="20" t="s">
        <v>100</v>
      </c>
      <c r="D90" s="21">
        <v>245</v>
      </c>
      <c r="E90" s="21">
        <f t="shared" si="2"/>
        <v>30.625</v>
      </c>
      <c r="F90" s="21">
        <v>44</v>
      </c>
      <c r="G90" s="22">
        <v>141.23999999999998</v>
      </c>
      <c r="H90" s="23">
        <f t="shared" si="3"/>
        <v>1.4367346938775509</v>
      </c>
      <c r="I90" s="21">
        <v>33</v>
      </c>
      <c r="J90" s="22">
        <v>171.6</v>
      </c>
      <c r="K90" s="23">
        <f t="shared" si="1"/>
        <v>1.0775510204081633</v>
      </c>
      <c r="L90" s="21"/>
      <c r="M90" s="22"/>
      <c r="N90" s="21"/>
      <c r="O90" s="22"/>
      <c r="P90" s="23"/>
      <c r="Q90" s="21"/>
      <c r="R90" s="22"/>
      <c r="S90" s="24"/>
      <c r="T90" s="22"/>
      <c r="U90" s="26"/>
    </row>
    <row r="91" spans="1:21" x14ac:dyDescent="0.2">
      <c r="A91" s="16">
        <v>63</v>
      </c>
      <c r="B91" s="5">
        <v>26590</v>
      </c>
      <c r="C91" s="20" t="s">
        <v>101</v>
      </c>
      <c r="D91" s="21">
        <v>331</v>
      </c>
      <c r="E91" s="21">
        <f t="shared" si="2"/>
        <v>41.375</v>
      </c>
      <c r="F91" s="21">
        <v>8</v>
      </c>
      <c r="G91" s="22">
        <v>25.68</v>
      </c>
      <c r="H91" s="23">
        <f t="shared" si="3"/>
        <v>0.19335347432024169</v>
      </c>
      <c r="I91" s="21">
        <v>5</v>
      </c>
      <c r="J91" s="22">
        <v>26</v>
      </c>
      <c r="K91" s="23">
        <f t="shared" si="1"/>
        <v>0.12084592145015106</v>
      </c>
      <c r="L91" s="21"/>
      <c r="M91" s="22"/>
      <c r="N91" s="21"/>
      <c r="O91" s="22"/>
      <c r="P91" s="23"/>
      <c r="Q91" s="21"/>
      <c r="R91" s="22"/>
      <c r="S91" s="24"/>
      <c r="T91" s="22"/>
      <c r="U91" s="26"/>
    </row>
    <row r="92" spans="1:21" ht="25.5" x14ac:dyDescent="0.2">
      <c r="A92" s="16">
        <v>64</v>
      </c>
      <c r="B92" s="5">
        <v>27692</v>
      </c>
      <c r="C92" s="20" t="s">
        <v>102</v>
      </c>
      <c r="D92" s="21">
        <v>1360</v>
      </c>
      <c r="E92" s="21">
        <f t="shared" si="2"/>
        <v>170</v>
      </c>
      <c r="F92" s="21">
        <v>336</v>
      </c>
      <c r="G92" s="22">
        <v>1078.56</v>
      </c>
      <c r="H92" s="23">
        <f t="shared" si="3"/>
        <v>1.9764705882352942</v>
      </c>
      <c r="I92" s="21">
        <v>65</v>
      </c>
      <c r="J92" s="22">
        <v>338</v>
      </c>
      <c r="K92" s="23">
        <f t="shared" si="1"/>
        <v>0.38235294117647056</v>
      </c>
      <c r="L92" s="21"/>
      <c r="M92" s="22"/>
      <c r="N92" s="21"/>
      <c r="O92" s="22"/>
      <c r="P92" s="23"/>
      <c r="Q92" s="21"/>
      <c r="R92" s="22"/>
      <c r="S92" s="24"/>
      <c r="T92" s="22"/>
      <c r="U92" s="26"/>
    </row>
    <row r="93" spans="1:21" ht="25.5" x14ac:dyDescent="0.2">
      <c r="A93" s="16">
        <v>65</v>
      </c>
      <c r="B93" s="5">
        <v>28013</v>
      </c>
      <c r="C93" s="20" t="s">
        <v>103</v>
      </c>
      <c r="D93" s="21">
        <v>831</v>
      </c>
      <c r="E93" s="21">
        <f t="shared" si="2"/>
        <v>103.875</v>
      </c>
      <c r="F93" s="21">
        <v>68</v>
      </c>
      <c r="G93" s="22">
        <v>218.27999999999997</v>
      </c>
      <c r="H93" s="23">
        <f t="shared" si="3"/>
        <v>0.65463297232250306</v>
      </c>
      <c r="I93" s="21">
        <v>34</v>
      </c>
      <c r="J93" s="22">
        <v>176.8</v>
      </c>
      <c r="K93" s="23">
        <f t="shared" ref="K93:K124" si="4">+I93/E93</f>
        <v>0.32731648616125153</v>
      </c>
      <c r="L93" s="21"/>
      <c r="M93" s="22"/>
      <c r="N93" s="21"/>
      <c r="O93" s="22"/>
      <c r="P93" s="23"/>
      <c r="Q93" s="21"/>
      <c r="R93" s="22"/>
      <c r="S93" s="24"/>
      <c r="T93" s="22"/>
      <c r="U93" s="26"/>
    </row>
    <row r="94" spans="1:21" ht="25.5" x14ac:dyDescent="0.2">
      <c r="A94" s="16">
        <v>66</v>
      </c>
      <c r="B94" s="5">
        <v>29031</v>
      </c>
      <c r="C94" s="20" t="s">
        <v>104</v>
      </c>
      <c r="D94" s="21">
        <v>364</v>
      </c>
      <c r="E94" s="21">
        <f t="shared" ref="E94:E121" si="5">(D94/2)/4</f>
        <v>45.5</v>
      </c>
      <c r="F94" s="21">
        <v>67</v>
      </c>
      <c r="G94" s="22">
        <v>215.07</v>
      </c>
      <c r="H94" s="23">
        <f t="shared" ref="H94:H124" si="6">+F94/E94</f>
        <v>1.4725274725274726</v>
      </c>
      <c r="I94" s="21">
        <v>65</v>
      </c>
      <c r="J94" s="22">
        <v>338</v>
      </c>
      <c r="K94" s="23">
        <f t="shared" si="4"/>
        <v>1.4285714285714286</v>
      </c>
      <c r="L94" s="21"/>
      <c r="M94" s="22"/>
      <c r="N94" s="21"/>
      <c r="O94" s="22"/>
      <c r="P94" s="23"/>
      <c r="Q94" s="21"/>
      <c r="R94" s="22"/>
      <c r="S94" s="24"/>
      <c r="T94" s="22"/>
      <c r="U94" s="26"/>
    </row>
    <row r="95" spans="1:21" x14ac:dyDescent="0.2">
      <c r="A95" s="16">
        <v>67</v>
      </c>
      <c r="B95" s="5">
        <v>30576</v>
      </c>
      <c r="C95" s="20" t="s">
        <v>105</v>
      </c>
      <c r="D95" s="21">
        <v>252</v>
      </c>
      <c r="E95" s="21">
        <f t="shared" si="5"/>
        <v>31.5</v>
      </c>
      <c r="F95" s="21">
        <v>39</v>
      </c>
      <c r="G95" s="22">
        <v>125.19</v>
      </c>
      <c r="H95" s="23">
        <f t="shared" si="6"/>
        <v>1.2380952380952381</v>
      </c>
      <c r="I95" s="21">
        <v>9</v>
      </c>
      <c r="J95" s="22">
        <v>46.8</v>
      </c>
      <c r="K95" s="23">
        <f t="shared" si="4"/>
        <v>0.2857142857142857</v>
      </c>
      <c r="L95" s="21"/>
      <c r="M95" s="22"/>
      <c r="N95" s="21"/>
      <c r="O95" s="22"/>
      <c r="P95" s="23"/>
      <c r="Q95" s="21"/>
      <c r="R95" s="22"/>
      <c r="S95" s="24"/>
      <c r="T95" s="22"/>
      <c r="U95" s="26"/>
    </row>
    <row r="96" spans="1:21" ht="25.5" x14ac:dyDescent="0.2">
      <c r="A96" s="16">
        <v>68</v>
      </c>
      <c r="B96" s="5">
        <v>30985</v>
      </c>
      <c r="C96" s="20" t="s">
        <v>106</v>
      </c>
      <c r="D96" s="21">
        <v>224</v>
      </c>
      <c r="E96" s="21">
        <f t="shared" si="5"/>
        <v>28</v>
      </c>
      <c r="F96" s="21">
        <v>18</v>
      </c>
      <c r="G96" s="22">
        <v>57.78</v>
      </c>
      <c r="H96" s="23">
        <f t="shared" si="6"/>
        <v>0.6428571428571429</v>
      </c>
      <c r="I96" s="21">
        <v>9</v>
      </c>
      <c r="J96" s="22">
        <v>46.8</v>
      </c>
      <c r="K96" s="23">
        <f t="shared" si="4"/>
        <v>0.32142857142857145</v>
      </c>
      <c r="L96" s="21"/>
      <c r="M96" s="22"/>
      <c r="N96" s="21"/>
      <c r="O96" s="22"/>
      <c r="P96" s="23"/>
      <c r="Q96" s="21"/>
      <c r="R96" s="22"/>
      <c r="S96" s="24"/>
      <c r="T96" s="22"/>
      <c r="U96" s="26"/>
    </row>
    <row r="97" spans="1:21" x14ac:dyDescent="0.2">
      <c r="A97" s="16">
        <v>69</v>
      </c>
      <c r="B97" s="5">
        <v>32062</v>
      </c>
      <c r="C97" s="20" t="s">
        <v>107</v>
      </c>
      <c r="D97" s="21">
        <v>549</v>
      </c>
      <c r="E97" s="21">
        <f t="shared" si="5"/>
        <v>68.625</v>
      </c>
      <c r="F97" s="21">
        <v>79</v>
      </c>
      <c r="G97" s="22">
        <v>253.58999999999997</v>
      </c>
      <c r="H97" s="23">
        <f t="shared" si="6"/>
        <v>1.151183970856102</v>
      </c>
      <c r="I97" s="21">
        <v>63</v>
      </c>
      <c r="J97" s="22">
        <v>327.60000000000002</v>
      </c>
      <c r="K97" s="23">
        <f t="shared" si="4"/>
        <v>0.91803278688524592</v>
      </c>
      <c r="L97" s="21"/>
      <c r="M97" s="22"/>
      <c r="N97" s="21"/>
      <c r="O97" s="22"/>
      <c r="P97" s="23"/>
      <c r="Q97" s="21"/>
      <c r="R97" s="22"/>
      <c r="S97" s="24"/>
      <c r="T97" s="22"/>
      <c r="U97" s="26"/>
    </row>
    <row r="98" spans="1:21" x14ac:dyDescent="0.2">
      <c r="A98" s="16">
        <v>70</v>
      </c>
      <c r="B98" s="5">
        <v>32184</v>
      </c>
      <c r="C98" s="20" t="s">
        <v>108</v>
      </c>
      <c r="D98" s="21">
        <v>1004</v>
      </c>
      <c r="E98" s="21">
        <f t="shared" si="5"/>
        <v>125.5</v>
      </c>
      <c r="F98" s="21">
        <v>275</v>
      </c>
      <c r="G98" s="22">
        <v>882.75</v>
      </c>
      <c r="H98" s="23">
        <f t="shared" si="6"/>
        <v>2.191235059760956</v>
      </c>
      <c r="I98" s="21">
        <v>57</v>
      </c>
      <c r="J98" s="22">
        <v>296.39999999999998</v>
      </c>
      <c r="K98" s="23">
        <f t="shared" si="4"/>
        <v>0.4541832669322709</v>
      </c>
      <c r="L98" s="21"/>
      <c r="M98" s="22"/>
      <c r="N98" s="21"/>
      <c r="O98" s="22"/>
      <c r="P98" s="23"/>
      <c r="Q98" s="21"/>
      <c r="R98" s="22"/>
      <c r="S98" s="24"/>
      <c r="T98" s="22"/>
      <c r="U98" s="26"/>
    </row>
    <row r="99" spans="1:21" x14ac:dyDescent="0.2">
      <c r="A99" s="16">
        <v>71</v>
      </c>
      <c r="B99" s="5">
        <v>37908</v>
      </c>
      <c r="C99" s="20" t="s">
        <v>109</v>
      </c>
      <c r="D99" s="21">
        <v>16278</v>
      </c>
      <c r="E99" s="21">
        <f t="shared" si="5"/>
        <v>2034.75</v>
      </c>
      <c r="F99" s="21">
        <v>3889</v>
      </c>
      <c r="G99" s="22">
        <v>12483.689999999997</v>
      </c>
      <c r="H99" s="23">
        <f t="shared" si="6"/>
        <v>1.9112913134291682</v>
      </c>
      <c r="I99" s="21">
        <v>1225</v>
      </c>
      <c r="J99" s="22">
        <v>6370.0000000000009</v>
      </c>
      <c r="K99" s="23">
        <f t="shared" si="4"/>
        <v>0.60203956259982794</v>
      </c>
      <c r="L99" s="21">
        <v>2277</v>
      </c>
      <c r="M99" s="22">
        <v>44811.360000000001</v>
      </c>
      <c r="N99" s="21"/>
      <c r="O99" s="22"/>
      <c r="P99" s="23" t="s">
        <v>136</v>
      </c>
      <c r="Q99" s="21">
        <v>2240</v>
      </c>
      <c r="R99" s="22">
        <v>40902.400000000009</v>
      </c>
      <c r="S99" s="24"/>
      <c r="T99" s="22"/>
      <c r="U99" s="26" t="s">
        <v>136</v>
      </c>
    </row>
    <row r="100" spans="1:21" x14ac:dyDescent="0.2">
      <c r="A100" s="16">
        <v>72</v>
      </c>
      <c r="B100" s="5">
        <v>48817</v>
      </c>
      <c r="C100" s="20" t="s">
        <v>110</v>
      </c>
      <c r="D100" s="21">
        <v>188</v>
      </c>
      <c r="E100" s="21">
        <f t="shared" si="5"/>
        <v>23.5</v>
      </c>
      <c r="F100" s="21">
        <v>30</v>
      </c>
      <c r="G100" s="22">
        <v>96.300000000000011</v>
      </c>
      <c r="H100" s="23">
        <f t="shared" si="6"/>
        <v>1.2765957446808511</v>
      </c>
      <c r="I100" s="21">
        <v>9</v>
      </c>
      <c r="J100" s="22">
        <v>46.8</v>
      </c>
      <c r="K100" s="23">
        <f t="shared" si="4"/>
        <v>0.38297872340425532</v>
      </c>
      <c r="L100" s="21"/>
      <c r="M100" s="22"/>
      <c r="N100" s="21"/>
      <c r="O100" s="22"/>
      <c r="P100" s="23"/>
      <c r="Q100" s="21"/>
      <c r="R100" s="22"/>
      <c r="S100" s="24"/>
      <c r="T100" s="22"/>
      <c r="U100" s="26"/>
    </row>
    <row r="101" spans="1:21" ht="25.5" x14ac:dyDescent="0.2">
      <c r="A101" s="16">
        <v>73</v>
      </c>
      <c r="B101" s="5">
        <v>48918</v>
      </c>
      <c r="C101" s="20" t="s">
        <v>111</v>
      </c>
      <c r="D101" s="21">
        <v>9</v>
      </c>
      <c r="E101" s="21">
        <f t="shared" si="5"/>
        <v>1.125</v>
      </c>
      <c r="F101" s="21"/>
      <c r="G101" s="22"/>
      <c r="H101" s="23"/>
      <c r="I101" s="21"/>
      <c r="J101" s="22"/>
      <c r="K101" s="23"/>
      <c r="L101" s="21"/>
      <c r="M101" s="22"/>
      <c r="N101" s="21"/>
      <c r="O101" s="22"/>
      <c r="P101" s="23"/>
      <c r="Q101" s="21"/>
      <c r="R101" s="22"/>
      <c r="S101" s="24"/>
      <c r="T101" s="22"/>
      <c r="U101" s="26"/>
    </row>
    <row r="102" spans="1:21" ht="25.5" x14ac:dyDescent="0.2">
      <c r="A102" s="16">
        <v>74</v>
      </c>
      <c r="B102" s="5">
        <v>49180</v>
      </c>
      <c r="C102" s="20" t="s">
        <v>112</v>
      </c>
      <c r="D102" s="21">
        <v>392</v>
      </c>
      <c r="E102" s="21">
        <f t="shared" si="5"/>
        <v>49</v>
      </c>
      <c r="F102" s="21">
        <v>90</v>
      </c>
      <c r="G102" s="22">
        <v>288.89999999999998</v>
      </c>
      <c r="H102" s="23">
        <f t="shared" si="6"/>
        <v>1.8367346938775511</v>
      </c>
      <c r="I102" s="21">
        <v>16</v>
      </c>
      <c r="J102" s="22">
        <v>83.199999999999989</v>
      </c>
      <c r="K102" s="23">
        <f t="shared" si="4"/>
        <v>0.32653061224489793</v>
      </c>
      <c r="L102" s="21"/>
      <c r="M102" s="22"/>
      <c r="N102" s="21"/>
      <c r="O102" s="22"/>
      <c r="P102" s="23"/>
      <c r="Q102" s="21"/>
      <c r="R102" s="22"/>
      <c r="S102" s="24"/>
      <c r="T102" s="22"/>
      <c r="U102" s="26"/>
    </row>
    <row r="103" spans="1:21" ht="25.5" x14ac:dyDescent="0.2">
      <c r="A103" s="16">
        <v>75</v>
      </c>
      <c r="B103" s="5">
        <v>50484</v>
      </c>
      <c r="C103" s="20" t="s">
        <v>113</v>
      </c>
      <c r="D103" s="21">
        <v>3854</v>
      </c>
      <c r="E103" s="21">
        <f t="shared" si="5"/>
        <v>481.75</v>
      </c>
      <c r="F103" s="21">
        <v>622</v>
      </c>
      <c r="G103" s="22">
        <v>1996.6200000000001</v>
      </c>
      <c r="H103" s="23">
        <f t="shared" si="6"/>
        <v>1.2911261027503893</v>
      </c>
      <c r="I103" s="21">
        <v>202</v>
      </c>
      <c r="J103" s="22">
        <v>1050.4000000000001</v>
      </c>
      <c r="K103" s="23">
        <f t="shared" si="4"/>
        <v>0.4193046185781007</v>
      </c>
      <c r="L103" s="21"/>
      <c r="M103" s="22"/>
      <c r="N103" s="21"/>
      <c r="O103" s="22"/>
      <c r="P103" s="23"/>
      <c r="Q103" s="21"/>
      <c r="R103" s="22"/>
      <c r="S103" s="24"/>
      <c r="T103" s="22"/>
      <c r="U103" s="26"/>
    </row>
    <row r="104" spans="1:21" x14ac:dyDescent="0.2">
      <c r="A104" s="16">
        <v>76</v>
      </c>
      <c r="B104" s="5">
        <v>51293</v>
      </c>
      <c r="C104" s="20" t="s">
        <v>130</v>
      </c>
      <c r="D104" s="21">
        <v>5</v>
      </c>
      <c r="E104" s="21">
        <f t="shared" si="5"/>
        <v>0.625</v>
      </c>
      <c r="F104" s="21">
        <v>4</v>
      </c>
      <c r="G104" s="22">
        <v>12.84</v>
      </c>
      <c r="H104" s="23">
        <f t="shared" si="6"/>
        <v>6.4</v>
      </c>
      <c r="I104" s="21"/>
      <c r="J104" s="22"/>
      <c r="K104" s="23"/>
      <c r="L104" s="21"/>
      <c r="M104" s="22"/>
      <c r="N104" s="21"/>
      <c r="O104" s="22"/>
      <c r="P104" s="23"/>
      <c r="Q104" s="21"/>
      <c r="R104" s="22"/>
      <c r="S104" s="24"/>
      <c r="T104" s="22"/>
      <c r="U104" s="26"/>
    </row>
    <row r="105" spans="1:21" ht="25.5" x14ac:dyDescent="0.2">
      <c r="A105" s="16">
        <v>77</v>
      </c>
      <c r="B105" s="5">
        <v>52377</v>
      </c>
      <c r="C105" s="20" t="s">
        <v>114</v>
      </c>
      <c r="D105" s="21">
        <v>595</v>
      </c>
      <c r="E105" s="21">
        <f t="shared" si="5"/>
        <v>74.375</v>
      </c>
      <c r="F105" s="21">
        <v>165</v>
      </c>
      <c r="G105" s="22">
        <v>529.65</v>
      </c>
      <c r="H105" s="23">
        <f t="shared" si="6"/>
        <v>2.2184873949579833</v>
      </c>
      <c r="I105" s="21">
        <v>73</v>
      </c>
      <c r="J105" s="22">
        <v>379.59999999999997</v>
      </c>
      <c r="K105" s="23">
        <f t="shared" si="4"/>
        <v>0.98151260504201676</v>
      </c>
      <c r="L105" s="21"/>
      <c r="M105" s="22"/>
      <c r="N105" s="21"/>
      <c r="O105" s="22"/>
      <c r="P105" s="23"/>
      <c r="Q105" s="21"/>
      <c r="R105" s="22"/>
      <c r="S105" s="24"/>
      <c r="T105" s="22"/>
      <c r="U105" s="26"/>
    </row>
    <row r="106" spans="1:21" ht="25.5" x14ac:dyDescent="0.2">
      <c r="A106" s="16">
        <v>78</v>
      </c>
      <c r="B106" s="5">
        <v>53396</v>
      </c>
      <c r="C106" s="20" t="s">
        <v>115</v>
      </c>
      <c r="D106" s="21">
        <v>483</v>
      </c>
      <c r="E106" s="21">
        <f t="shared" si="5"/>
        <v>60.375</v>
      </c>
      <c r="F106" s="21">
        <v>92</v>
      </c>
      <c r="G106" s="22">
        <v>295.32</v>
      </c>
      <c r="H106" s="23">
        <f t="shared" si="6"/>
        <v>1.5238095238095237</v>
      </c>
      <c r="I106" s="21">
        <v>19</v>
      </c>
      <c r="J106" s="22">
        <v>98.800000000000011</v>
      </c>
      <c r="K106" s="23">
        <f t="shared" si="4"/>
        <v>0.31469979296066253</v>
      </c>
      <c r="L106" s="21"/>
      <c r="M106" s="22"/>
      <c r="N106" s="21"/>
      <c r="O106" s="22"/>
      <c r="P106" s="23"/>
      <c r="Q106" s="21"/>
      <c r="R106" s="22"/>
      <c r="S106" s="24"/>
      <c r="T106" s="22"/>
      <c r="U106" s="26"/>
    </row>
    <row r="107" spans="1:21" ht="25.5" x14ac:dyDescent="0.2">
      <c r="A107" s="16">
        <v>79</v>
      </c>
      <c r="B107" s="5">
        <v>53914</v>
      </c>
      <c r="C107" s="20" t="s">
        <v>116</v>
      </c>
      <c r="D107" s="21">
        <v>35</v>
      </c>
      <c r="E107" s="21">
        <f t="shared" si="5"/>
        <v>4.375</v>
      </c>
      <c r="F107" s="21">
        <v>7</v>
      </c>
      <c r="G107" s="22">
        <v>22.470000000000002</v>
      </c>
      <c r="H107" s="23">
        <f t="shared" si="6"/>
        <v>1.6</v>
      </c>
      <c r="I107" s="21">
        <v>1</v>
      </c>
      <c r="J107" s="22">
        <v>5.2</v>
      </c>
      <c r="K107" s="23">
        <f t="shared" si="4"/>
        <v>0.22857142857142856</v>
      </c>
      <c r="L107" s="21"/>
      <c r="M107" s="22"/>
      <c r="N107" s="21"/>
      <c r="O107" s="22"/>
      <c r="P107" s="23"/>
      <c r="Q107" s="21"/>
      <c r="R107" s="22"/>
      <c r="S107" s="24"/>
      <c r="T107" s="22"/>
      <c r="U107" s="26"/>
    </row>
    <row r="108" spans="1:21" x14ac:dyDescent="0.2">
      <c r="A108" s="16">
        <v>80</v>
      </c>
      <c r="B108" s="5">
        <v>53975</v>
      </c>
      <c r="C108" s="20" t="s">
        <v>117</v>
      </c>
      <c r="D108" s="21">
        <v>336</v>
      </c>
      <c r="E108" s="21">
        <f t="shared" si="5"/>
        <v>42</v>
      </c>
      <c r="F108" s="21">
        <v>16</v>
      </c>
      <c r="G108" s="22">
        <v>51.360000000000007</v>
      </c>
      <c r="H108" s="23">
        <f t="shared" si="6"/>
        <v>0.38095238095238093</v>
      </c>
      <c r="I108" s="21">
        <v>15</v>
      </c>
      <c r="J108" s="22">
        <v>78</v>
      </c>
      <c r="K108" s="23">
        <f t="shared" si="4"/>
        <v>0.35714285714285715</v>
      </c>
      <c r="L108" s="21"/>
      <c r="M108" s="22"/>
      <c r="N108" s="21"/>
      <c r="O108" s="22"/>
      <c r="P108" s="23"/>
      <c r="Q108" s="21"/>
      <c r="R108" s="22"/>
      <c r="S108" s="24"/>
      <c r="T108" s="22"/>
      <c r="U108" s="26"/>
    </row>
    <row r="109" spans="1:21" x14ac:dyDescent="0.2">
      <c r="A109" s="16">
        <v>81</v>
      </c>
      <c r="B109" s="5">
        <v>54091</v>
      </c>
      <c r="C109" s="20" t="s">
        <v>118</v>
      </c>
      <c r="D109" s="21">
        <v>73</v>
      </c>
      <c r="E109" s="21">
        <f t="shared" si="5"/>
        <v>9.125</v>
      </c>
      <c r="F109" s="21">
        <v>14</v>
      </c>
      <c r="G109" s="22">
        <v>44.94</v>
      </c>
      <c r="H109" s="23">
        <f t="shared" si="6"/>
        <v>1.5342465753424657</v>
      </c>
      <c r="I109" s="21">
        <v>3</v>
      </c>
      <c r="J109" s="22">
        <v>15.6</v>
      </c>
      <c r="K109" s="23">
        <f t="shared" si="4"/>
        <v>0.32876712328767121</v>
      </c>
      <c r="L109" s="21"/>
      <c r="M109" s="22"/>
      <c r="N109" s="21"/>
      <c r="O109" s="22"/>
      <c r="P109" s="23"/>
      <c r="Q109" s="21"/>
      <c r="R109" s="22"/>
      <c r="S109" s="24"/>
      <c r="T109" s="22"/>
      <c r="U109" s="26"/>
    </row>
    <row r="110" spans="1:21" ht="25.5" x14ac:dyDescent="0.2">
      <c r="A110" s="16">
        <v>82</v>
      </c>
      <c r="B110" s="5">
        <v>56468</v>
      </c>
      <c r="C110" s="20" t="s">
        <v>119</v>
      </c>
      <c r="D110" s="21">
        <v>604</v>
      </c>
      <c r="E110" s="21">
        <f t="shared" si="5"/>
        <v>75.5</v>
      </c>
      <c r="F110" s="21">
        <v>1</v>
      </c>
      <c r="G110" s="22">
        <v>3.21</v>
      </c>
      <c r="H110" s="23">
        <f t="shared" si="6"/>
        <v>1.3245033112582781E-2</v>
      </c>
      <c r="I110" s="21">
        <v>64</v>
      </c>
      <c r="J110" s="22">
        <v>332.79999999999995</v>
      </c>
      <c r="K110" s="23">
        <f t="shared" si="4"/>
        <v>0.84768211920529801</v>
      </c>
      <c r="L110" s="21"/>
      <c r="M110" s="22"/>
      <c r="N110" s="21"/>
      <c r="O110" s="22"/>
      <c r="P110" s="23"/>
      <c r="Q110" s="21"/>
      <c r="R110" s="22"/>
      <c r="S110" s="24"/>
      <c r="T110" s="22"/>
      <c r="U110" s="26"/>
    </row>
    <row r="111" spans="1:21" x14ac:dyDescent="0.2">
      <c r="A111" s="16">
        <v>83</v>
      </c>
      <c r="B111" s="5">
        <v>56929</v>
      </c>
      <c r="C111" s="20" t="s">
        <v>120</v>
      </c>
      <c r="D111" s="21">
        <v>121</v>
      </c>
      <c r="E111" s="21">
        <f t="shared" si="5"/>
        <v>15.125</v>
      </c>
      <c r="F111" s="21">
        <v>19</v>
      </c>
      <c r="G111" s="22">
        <v>60.99</v>
      </c>
      <c r="H111" s="23">
        <f t="shared" si="6"/>
        <v>1.2561983471074381</v>
      </c>
      <c r="I111" s="21">
        <v>1</v>
      </c>
      <c r="J111" s="22">
        <v>5.2</v>
      </c>
      <c r="K111" s="23">
        <f t="shared" si="4"/>
        <v>6.6115702479338845E-2</v>
      </c>
      <c r="L111" s="21"/>
      <c r="M111" s="22"/>
      <c r="N111" s="21"/>
      <c r="O111" s="22"/>
      <c r="P111" s="23"/>
      <c r="Q111" s="21"/>
      <c r="R111" s="22"/>
      <c r="S111" s="24"/>
      <c r="T111" s="22"/>
      <c r="U111" s="26"/>
    </row>
    <row r="112" spans="1:21" ht="25.5" x14ac:dyDescent="0.2">
      <c r="A112" s="16">
        <v>84</v>
      </c>
      <c r="B112" s="5">
        <v>57983</v>
      </c>
      <c r="C112" s="20" t="s">
        <v>121</v>
      </c>
      <c r="D112" s="21">
        <v>23</v>
      </c>
      <c r="E112" s="21">
        <f t="shared" si="5"/>
        <v>2.875</v>
      </c>
      <c r="F112" s="21">
        <v>9</v>
      </c>
      <c r="G112" s="22">
        <v>28.89</v>
      </c>
      <c r="H112" s="23">
        <f t="shared" si="6"/>
        <v>3.1304347826086958</v>
      </c>
      <c r="I112" s="21">
        <v>2</v>
      </c>
      <c r="J112" s="22">
        <v>10.4</v>
      </c>
      <c r="K112" s="23">
        <f t="shared" si="4"/>
        <v>0.69565217391304346</v>
      </c>
      <c r="L112" s="21"/>
      <c r="M112" s="22"/>
      <c r="N112" s="21"/>
      <c r="O112" s="22"/>
      <c r="P112" s="23"/>
      <c r="Q112" s="21"/>
      <c r="R112" s="22"/>
      <c r="S112" s="24"/>
      <c r="T112" s="22"/>
      <c r="U112" s="26"/>
    </row>
    <row r="113" spans="1:21" x14ac:dyDescent="0.2">
      <c r="A113" s="16">
        <v>85</v>
      </c>
      <c r="B113" s="5">
        <v>58207</v>
      </c>
      <c r="C113" s="20" t="s">
        <v>122</v>
      </c>
      <c r="D113" s="21">
        <v>5</v>
      </c>
      <c r="E113" s="21">
        <f t="shared" si="5"/>
        <v>0.625</v>
      </c>
      <c r="F113" s="21"/>
      <c r="G113" s="22"/>
      <c r="H113" s="23"/>
      <c r="I113" s="21"/>
      <c r="J113" s="22"/>
      <c r="K113" s="23"/>
      <c r="L113" s="21"/>
      <c r="M113" s="22"/>
      <c r="N113" s="21"/>
      <c r="O113" s="22"/>
      <c r="P113" s="23"/>
      <c r="Q113" s="21"/>
      <c r="R113" s="22"/>
      <c r="S113" s="24"/>
      <c r="T113" s="22"/>
      <c r="U113" s="26"/>
    </row>
    <row r="114" spans="1:21" x14ac:dyDescent="0.2">
      <c r="A114" s="16">
        <v>86</v>
      </c>
      <c r="B114" s="5">
        <v>58839</v>
      </c>
      <c r="C114" s="20" t="s">
        <v>131</v>
      </c>
      <c r="D114" s="21">
        <v>9</v>
      </c>
      <c r="E114" s="21">
        <f t="shared" si="5"/>
        <v>1.125</v>
      </c>
      <c r="F114" s="21">
        <v>2</v>
      </c>
      <c r="G114" s="22">
        <v>6.42</v>
      </c>
      <c r="H114" s="23">
        <f t="shared" si="6"/>
        <v>1.7777777777777777</v>
      </c>
      <c r="I114" s="21">
        <v>1</v>
      </c>
      <c r="J114" s="22">
        <v>5.2</v>
      </c>
      <c r="K114" s="23">
        <f t="shared" si="4"/>
        <v>0.88888888888888884</v>
      </c>
      <c r="L114" s="21"/>
      <c r="M114" s="22"/>
      <c r="N114" s="21"/>
      <c r="O114" s="22"/>
      <c r="P114" s="23"/>
      <c r="Q114" s="21"/>
      <c r="R114" s="22"/>
      <c r="S114" s="24"/>
      <c r="T114" s="22"/>
      <c r="U114" s="26"/>
    </row>
    <row r="115" spans="1:21" x14ac:dyDescent="0.2">
      <c r="A115" s="16">
        <v>87</v>
      </c>
      <c r="B115" s="5">
        <v>59951</v>
      </c>
      <c r="C115" s="20" t="s">
        <v>123</v>
      </c>
      <c r="D115" s="21">
        <v>284</v>
      </c>
      <c r="E115" s="21">
        <f t="shared" si="5"/>
        <v>35.5</v>
      </c>
      <c r="F115" s="21">
        <v>87</v>
      </c>
      <c r="G115" s="22">
        <v>279.27</v>
      </c>
      <c r="H115" s="23">
        <f t="shared" si="6"/>
        <v>2.4507042253521125</v>
      </c>
      <c r="I115" s="21">
        <v>12</v>
      </c>
      <c r="J115" s="22">
        <v>62.4</v>
      </c>
      <c r="K115" s="23">
        <f t="shared" si="4"/>
        <v>0.3380281690140845</v>
      </c>
      <c r="L115" s="21"/>
      <c r="M115" s="22"/>
      <c r="N115" s="21"/>
      <c r="O115" s="22"/>
      <c r="P115" s="23"/>
      <c r="Q115" s="21"/>
      <c r="R115" s="22"/>
      <c r="S115" s="24"/>
      <c r="T115" s="22"/>
      <c r="U115" s="26"/>
    </row>
    <row r="116" spans="1:21" x14ac:dyDescent="0.2">
      <c r="A116" s="16">
        <v>88</v>
      </c>
      <c r="B116" s="5">
        <v>60748</v>
      </c>
      <c r="C116" s="20" t="s">
        <v>132</v>
      </c>
      <c r="D116" s="21">
        <v>2</v>
      </c>
      <c r="E116" s="21">
        <f t="shared" si="5"/>
        <v>0.25</v>
      </c>
      <c r="F116" s="21"/>
      <c r="G116" s="22"/>
      <c r="H116" s="23"/>
      <c r="I116" s="21"/>
      <c r="J116" s="22"/>
      <c r="K116" s="23"/>
      <c r="L116" s="21"/>
      <c r="M116" s="22"/>
      <c r="N116" s="21"/>
      <c r="O116" s="22"/>
      <c r="P116" s="23"/>
      <c r="Q116" s="21"/>
      <c r="R116" s="22"/>
      <c r="S116" s="24"/>
      <c r="T116" s="22"/>
      <c r="U116" s="26"/>
    </row>
    <row r="117" spans="1:21" x14ac:dyDescent="0.2">
      <c r="A117" s="16">
        <v>89</v>
      </c>
      <c r="B117" s="5">
        <v>60987</v>
      </c>
      <c r="C117" s="20" t="s">
        <v>124</v>
      </c>
      <c r="D117" s="21">
        <v>1530</v>
      </c>
      <c r="E117" s="21">
        <f t="shared" si="5"/>
        <v>191.25</v>
      </c>
      <c r="F117" s="21">
        <v>208</v>
      </c>
      <c r="G117" s="22">
        <v>667.68000000000006</v>
      </c>
      <c r="H117" s="23">
        <f t="shared" si="6"/>
        <v>1.0875816993464051</v>
      </c>
      <c r="I117" s="21">
        <v>142</v>
      </c>
      <c r="J117" s="22">
        <v>738.4</v>
      </c>
      <c r="K117" s="23">
        <f t="shared" si="4"/>
        <v>0.74248366013071898</v>
      </c>
      <c r="L117" s="21"/>
      <c r="M117" s="22"/>
      <c r="N117" s="21"/>
      <c r="O117" s="22"/>
      <c r="P117" s="23"/>
      <c r="Q117" s="21"/>
      <c r="R117" s="22"/>
      <c r="S117" s="24"/>
      <c r="T117" s="22"/>
      <c r="U117" s="26"/>
    </row>
    <row r="118" spans="1:21" x14ac:dyDescent="0.2">
      <c r="A118" s="16">
        <v>90</v>
      </c>
      <c r="B118" s="5">
        <v>63562</v>
      </c>
      <c r="C118" s="20" t="s">
        <v>125</v>
      </c>
      <c r="D118" s="21">
        <v>239</v>
      </c>
      <c r="E118" s="21">
        <f t="shared" si="5"/>
        <v>29.875</v>
      </c>
      <c r="F118" s="21">
        <v>19</v>
      </c>
      <c r="G118" s="22">
        <v>60.990000000000009</v>
      </c>
      <c r="H118" s="23">
        <f t="shared" si="6"/>
        <v>0.63598326359832635</v>
      </c>
      <c r="I118" s="21">
        <v>8</v>
      </c>
      <c r="J118" s="22">
        <v>41.6</v>
      </c>
      <c r="K118" s="23">
        <f t="shared" si="4"/>
        <v>0.26778242677824265</v>
      </c>
      <c r="L118" s="21"/>
      <c r="M118" s="22"/>
      <c r="N118" s="21"/>
      <c r="O118" s="22"/>
      <c r="P118" s="23"/>
      <c r="Q118" s="21"/>
      <c r="R118" s="22"/>
      <c r="S118" s="24"/>
      <c r="T118" s="22"/>
      <c r="U118" s="26"/>
    </row>
    <row r="119" spans="1:21" x14ac:dyDescent="0.2">
      <c r="A119" s="16">
        <v>91</v>
      </c>
      <c r="B119" s="5">
        <v>63877</v>
      </c>
      <c r="C119" s="20" t="s">
        <v>126</v>
      </c>
      <c r="D119" s="21">
        <v>61</v>
      </c>
      <c r="E119" s="21">
        <f t="shared" si="5"/>
        <v>7.625</v>
      </c>
      <c r="F119" s="21">
        <v>24</v>
      </c>
      <c r="G119" s="22">
        <v>77.040000000000006</v>
      </c>
      <c r="H119" s="23">
        <f t="shared" si="6"/>
        <v>3.1475409836065573</v>
      </c>
      <c r="I119" s="21">
        <v>14</v>
      </c>
      <c r="J119" s="22">
        <v>72.8</v>
      </c>
      <c r="K119" s="23">
        <f t="shared" si="4"/>
        <v>1.8360655737704918</v>
      </c>
      <c r="L119" s="21"/>
      <c r="M119" s="22"/>
      <c r="N119" s="21"/>
      <c r="O119" s="22"/>
      <c r="P119" s="23"/>
      <c r="Q119" s="21"/>
      <c r="R119" s="22"/>
      <c r="S119" s="24"/>
      <c r="T119" s="22"/>
      <c r="U119" s="26"/>
    </row>
    <row r="120" spans="1:21" x14ac:dyDescent="0.2">
      <c r="A120" s="16">
        <v>92</v>
      </c>
      <c r="B120" s="5">
        <v>65704</v>
      </c>
      <c r="C120" s="20" t="s">
        <v>127</v>
      </c>
      <c r="D120" s="21">
        <v>13</v>
      </c>
      <c r="E120" s="21">
        <f t="shared" si="5"/>
        <v>1.625</v>
      </c>
      <c r="F120" s="21">
        <v>4</v>
      </c>
      <c r="G120" s="22">
        <v>12.84</v>
      </c>
      <c r="H120" s="23">
        <f t="shared" si="6"/>
        <v>2.4615384615384617</v>
      </c>
      <c r="I120" s="21">
        <v>1</v>
      </c>
      <c r="J120" s="22">
        <v>5.2</v>
      </c>
      <c r="K120" s="23">
        <f t="shared" si="4"/>
        <v>0.61538461538461542</v>
      </c>
      <c r="L120" s="21"/>
      <c r="M120" s="22"/>
      <c r="N120" s="21"/>
      <c r="O120" s="22"/>
      <c r="P120" s="23"/>
      <c r="Q120" s="21"/>
      <c r="R120" s="22"/>
      <c r="S120" s="24"/>
      <c r="T120" s="22"/>
      <c r="U120" s="26"/>
    </row>
    <row r="121" spans="1:21" x14ac:dyDescent="0.2">
      <c r="A121" s="16">
        <v>93</v>
      </c>
      <c r="B121" s="5">
        <v>65829</v>
      </c>
      <c r="C121" s="20" t="s">
        <v>128</v>
      </c>
      <c r="D121" s="21">
        <v>61</v>
      </c>
      <c r="E121" s="21">
        <f t="shared" si="5"/>
        <v>7.625</v>
      </c>
      <c r="F121" s="21">
        <v>9</v>
      </c>
      <c r="G121" s="22">
        <v>28.89</v>
      </c>
      <c r="H121" s="23">
        <f t="shared" si="6"/>
        <v>1.180327868852459</v>
      </c>
      <c r="I121" s="21">
        <v>2</v>
      </c>
      <c r="J121" s="22">
        <v>10.4</v>
      </c>
      <c r="K121" s="23">
        <f t="shared" si="4"/>
        <v>0.26229508196721313</v>
      </c>
      <c r="L121" s="21"/>
      <c r="M121" s="22"/>
      <c r="N121" s="21"/>
      <c r="O121" s="22"/>
      <c r="P121" s="23"/>
      <c r="Q121" s="21"/>
      <c r="R121" s="22"/>
      <c r="S121" s="24"/>
      <c r="T121" s="22"/>
      <c r="U121" s="26"/>
    </row>
    <row r="122" spans="1:21" x14ac:dyDescent="0.2">
      <c r="A122" s="16">
        <v>94</v>
      </c>
      <c r="B122" s="5">
        <v>65833</v>
      </c>
      <c r="C122" s="20" t="s">
        <v>137</v>
      </c>
      <c r="D122" s="21"/>
      <c r="E122" s="21"/>
      <c r="F122" s="21">
        <v>38</v>
      </c>
      <c r="G122" s="22">
        <v>121.97999999999999</v>
      </c>
      <c r="H122" s="23"/>
      <c r="I122" s="21">
        <v>3</v>
      </c>
      <c r="J122" s="22">
        <v>15.6</v>
      </c>
      <c r="K122" s="23"/>
      <c r="L122" s="21"/>
      <c r="M122" s="22"/>
      <c r="N122" s="21"/>
      <c r="O122" s="22"/>
      <c r="P122" s="23"/>
      <c r="Q122" s="21"/>
      <c r="R122" s="22"/>
      <c r="S122" s="24"/>
      <c r="T122" s="22"/>
      <c r="U122" s="26"/>
    </row>
    <row r="123" spans="1:21" x14ac:dyDescent="0.2">
      <c r="A123" s="16">
        <v>95</v>
      </c>
      <c r="B123" s="5">
        <v>65940</v>
      </c>
      <c r="C123" s="20" t="s">
        <v>138</v>
      </c>
      <c r="D123" s="21"/>
      <c r="E123" s="21"/>
      <c r="F123" s="21">
        <v>8</v>
      </c>
      <c r="G123" s="22">
        <v>25.68</v>
      </c>
      <c r="H123" s="23"/>
      <c r="I123" s="21">
        <v>6</v>
      </c>
      <c r="J123" s="22">
        <v>31.200000000000003</v>
      </c>
      <c r="K123" s="23"/>
      <c r="L123" s="21"/>
      <c r="M123" s="22"/>
      <c r="N123" s="21"/>
      <c r="O123" s="22"/>
      <c r="P123" s="23"/>
      <c r="Q123" s="21"/>
      <c r="R123" s="22"/>
      <c r="S123" s="24"/>
      <c r="T123" s="22"/>
      <c r="U123" s="26"/>
    </row>
    <row r="124" spans="1:21" x14ac:dyDescent="0.2">
      <c r="A124" s="16">
        <v>96</v>
      </c>
      <c r="B124" s="5">
        <v>100085</v>
      </c>
      <c r="C124" s="20" t="s">
        <v>133</v>
      </c>
      <c r="D124" s="21">
        <v>8</v>
      </c>
      <c r="E124" s="21">
        <f t="shared" ref="E124" si="7">(D124/2)/4</f>
        <v>1</v>
      </c>
      <c r="F124" s="21">
        <v>5</v>
      </c>
      <c r="G124" s="22">
        <v>16.05</v>
      </c>
      <c r="H124" s="23">
        <f t="shared" si="6"/>
        <v>5</v>
      </c>
      <c r="I124" s="21">
        <v>1</v>
      </c>
      <c r="J124" s="22">
        <v>5.2</v>
      </c>
      <c r="K124" s="23">
        <f t="shared" si="4"/>
        <v>1</v>
      </c>
      <c r="L124" s="21"/>
      <c r="M124" s="22"/>
      <c r="N124" s="21"/>
      <c r="O124" s="22"/>
      <c r="P124" s="23"/>
      <c r="Q124" s="21"/>
      <c r="R124" s="22"/>
      <c r="S124" s="24"/>
      <c r="T124" s="22"/>
      <c r="U124" s="26"/>
    </row>
    <row r="125" spans="1:21" ht="13.5" thickBot="1" x14ac:dyDescent="0.25">
      <c r="A125" s="9"/>
      <c r="B125" s="10"/>
      <c r="C125" s="12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4"/>
    </row>
    <row r="127" spans="1:21" ht="27" customHeight="1" x14ac:dyDescent="0.2">
      <c r="A127" s="38" t="s">
        <v>27</v>
      </c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</row>
    <row r="128" spans="1:21" x14ac:dyDescent="0.2">
      <c r="A128" s="6"/>
      <c r="D128" s="4"/>
      <c r="E128" s="4"/>
    </row>
  </sheetData>
  <autoFilter ref="A27:U124" xr:uid="{BBE66915-A3B9-4FA8-8549-7AEA6CAAA8FF}"/>
  <sortState xmlns:xlrd2="http://schemas.microsoft.com/office/spreadsheetml/2017/richdata2" ref="B29:D124">
    <sortCondition ref="B29:B124"/>
  </sortState>
  <mergeCells count="32">
    <mergeCell ref="Q24:R24"/>
    <mergeCell ref="F25:G25"/>
    <mergeCell ref="I25:J25"/>
    <mergeCell ref="L25:M25"/>
    <mergeCell ref="Q25:R25"/>
    <mergeCell ref="H24:H26"/>
    <mergeCell ref="I24:J24"/>
    <mergeCell ref="K24:K26"/>
    <mergeCell ref="L24:M24"/>
    <mergeCell ref="P24:P26"/>
    <mergeCell ref="A127:U127"/>
    <mergeCell ref="A18:U18"/>
    <mergeCell ref="A19:U19"/>
    <mergeCell ref="A20:U20"/>
    <mergeCell ref="A21:U21"/>
    <mergeCell ref="D24:D26"/>
    <mergeCell ref="A24:A26"/>
    <mergeCell ref="B24:B26"/>
    <mergeCell ref="C24:C26"/>
    <mergeCell ref="E24:E26"/>
    <mergeCell ref="F24:G24"/>
    <mergeCell ref="N24:O24"/>
    <mergeCell ref="N25:O25"/>
    <mergeCell ref="S24:T24"/>
    <mergeCell ref="S25:T25"/>
    <mergeCell ref="U24:U26"/>
    <mergeCell ref="A17:U17"/>
    <mergeCell ref="A9:U9"/>
    <mergeCell ref="A11:U11"/>
    <mergeCell ref="A12:U12"/>
    <mergeCell ref="A16:U16"/>
    <mergeCell ref="A14:U14"/>
  </mergeCells>
  <pageMargins left="0.39370078740157483" right="0" top="0.39370078740157483" bottom="0.39370078740157483" header="0" footer="0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2025 m.</vt:lpstr>
      <vt:lpstr>'2025 m.'!Print_Area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Rasa Savičiūtė</dc:creator>
  <cp:keywords/>
  <dc:description/>
  <cp:lastModifiedBy>Jūratė Tupčiauskienė</cp:lastModifiedBy>
  <cp:revision/>
  <cp:lastPrinted>2025-02-28T07:34:20Z</cp:lastPrinted>
  <dcterms:created xsi:type="dcterms:W3CDTF">2022-02-11T09:09:04Z</dcterms:created>
  <dcterms:modified xsi:type="dcterms:W3CDTF">2025-04-22T12:32:38Z</dcterms:modified>
  <cp:category/>
  <cp:contentStatus/>
</cp:coreProperties>
</file>