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:\ATASKAITOS\PREVENCINES\Suvestinės\03 02_Mamogramos\"/>
    </mc:Choice>
  </mc:AlternateContent>
  <xr:revisionPtr revIDLastSave="0" documentId="13_ncr:1_{37EDCFFE-7027-41C5-9D6B-0C45BEC67F14}" xr6:coauthVersionLast="47" xr6:coauthVersionMax="47" xr10:uidLastSave="{00000000-0000-0000-0000-000000000000}"/>
  <bookViews>
    <workbookView xWindow="-28920" yWindow="1635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Sheet1!$A$23:$X$133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7" i="1" l="1"/>
  <c r="K127" i="1" s="1"/>
  <c r="E126" i="1"/>
  <c r="K126" i="1" s="1"/>
  <c r="E125" i="1"/>
  <c r="K125" i="1" s="1"/>
  <c r="E124" i="1"/>
  <c r="K124" i="1" s="1"/>
  <c r="E123" i="1"/>
  <c r="H123" i="1" s="1"/>
  <c r="E122" i="1"/>
  <c r="H122" i="1" s="1"/>
  <c r="E121" i="1"/>
  <c r="H121" i="1" s="1"/>
  <c r="E120" i="1"/>
  <c r="H120" i="1" s="1"/>
  <c r="E119" i="1"/>
  <c r="H119" i="1" s="1"/>
  <c r="E118" i="1"/>
  <c r="H118" i="1" s="1"/>
  <c r="E117" i="1"/>
  <c r="K117" i="1" s="1"/>
  <c r="E116" i="1"/>
  <c r="K116" i="1" s="1"/>
  <c r="E115" i="1"/>
  <c r="K115" i="1" s="1"/>
  <c r="E114" i="1"/>
  <c r="K114" i="1" s="1"/>
  <c r="E113" i="1"/>
  <c r="K113" i="1" s="1"/>
  <c r="E112" i="1"/>
  <c r="K112" i="1" s="1"/>
  <c r="E111" i="1"/>
  <c r="K111" i="1" s="1"/>
  <c r="E110" i="1"/>
  <c r="K110" i="1" s="1"/>
  <c r="E109" i="1"/>
  <c r="K109" i="1" s="1"/>
  <c r="E108" i="1"/>
  <c r="K108" i="1" s="1"/>
  <c r="E107" i="1"/>
  <c r="H107" i="1" s="1"/>
  <c r="E106" i="1"/>
  <c r="H106" i="1" s="1"/>
  <c r="E105" i="1"/>
  <c r="K105" i="1" s="1"/>
  <c r="E104" i="1"/>
  <c r="H104" i="1" s="1"/>
  <c r="E103" i="1"/>
  <c r="H103" i="1" s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E95" i="1"/>
  <c r="H95" i="1" s="1"/>
  <c r="E94" i="1"/>
  <c r="K94" i="1" s="1"/>
  <c r="E93" i="1"/>
  <c r="K93" i="1" s="1"/>
  <c r="E92" i="1"/>
  <c r="K92" i="1" s="1"/>
  <c r="E91" i="1"/>
  <c r="K91" i="1" s="1"/>
  <c r="E90" i="1"/>
  <c r="K90" i="1" s="1"/>
  <c r="E89" i="1"/>
  <c r="K89" i="1" s="1"/>
  <c r="E88" i="1"/>
  <c r="H88" i="1" s="1"/>
  <c r="E87" i="1"/>
  <c r="H87" i="1" s="1"/>
  <c r="E86" i="1"/>
  <c r="K86" i="1" s="1"/>
  <c r="E85" i="1"/>
  <c r="K85" i="1" s="1"/>
  <c r="E84" i="1"/>
  <c r="K84" i="1" s="1"/>
  <c r="E83" i="1"/>
  <c r="H83" i="1" s="1"/>
  <c r="E82" i="1"/>
  <c r="K82" i="1" s="1"/>
  <c r="E81" i="1"/>
  <c r="K81" i="1" s="1"/>
  <c r="E80" i="1"/>
  <c r="K80" i="1" s="1"/>
  <c r="E79" i="1"/>
  <c r="H79" i="1" s="1"/>
  <c r="E78" i="1"/>
  <c r="K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K69" i="1" s="1"/>
  <c r="E68" i="1"/>
  <c r="K68" i="1" s="1"/>
  <c r="E67" i="1"/>
  <c r="K67" i="1" s="1"/>
  <c r="E66" i="1"/>
  <c r="K66" i="1" s="1"/>
  <c r="E65" i="1"/>
  <c r="K65" i="1" s="1"/>
  <c r="E64" i="1"/>
  <c r="K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K57" i="1" s="1"/>
  <c r="E56" i="1"/>
  <c r="K56" i="1" s="1"/>
  <c r="E55" i="1"/>
  <c r="K55" i="1" s="1"/>
  <c r="E54" i="1"/>
  <c r="K54" i="1" s="1"/>
  <c r="E53" i="1"/>
  <c r="K53" i="1" s="1"/>
  <c r="E52" i="1"/>
  <c r="K52" i="1" s="1"/>
  <c r="E51" i="1"/>
  <c r="K51" i="1" s="1"/>
  <c r="E50" i="1"/>
  <c r="K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K43" i="1" s="1"/>
  <c r="E42" i="1"/>
  <c r="H42" i="1" s="1"/>
  <c r="E41" i="1"/>
  <c r="H41" i="1" s="1"/>
  <c r="E40" i="1"/>
  <c r="H40" i="1" s="1"/>
  <c r="E39" i="1"/>
  <c r="K39" i="1" s="1"/>
  <c r="E38" i="1"/>
  <c r="H38" i="1" s="1"/>
  <c r="E37" i="1"/>
  <c r="H37" i="1" s="1"/>
  <c r="E36" i="1"/>
  <c r="H36" i="1" s="1"/>
  <c r="E35" i="1"/>
  <c r="H35" i="1" s="1"/>
  <c r="E34" i="1"/>
  <c r="K34" i="1" s="1"/>
  <c r="E33" i="1"/>
  <c r="K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K24" i="1" s="1"/>
  <c r="R23" i="1"/>
  <c r="Q23" i="1"/>
  <c r="H111" i="1" l="1"/>
  <c r="K35" i="1"/>
  <c r="H112" i="1"/>
  <c r="K36" i="1"/>
  <c r="K37" i="1"/>
  <c r="K76" i="1"/>
  <c r="K70" i="1"/>
  <c r="K71" i="1"/>
  <c r="K72" i="1"/>
  <c r="K73" i="1"/>
  <c r="K74" i="1"/>
  <c r="K75" i="1"/>
  <c r="H116" i="1"/>
  <c r="H117" i="1"/>
  <c r="K88" i="1"/>
  <c r="K41" i="1"/>
  <c r="H57" i="1"/>
  <c r="K42" i="1"/>
  <c r="H39" i="1"/>
  <c r="H85" i="1"/>
  <c r="K96" i="1"/>
  <c r="K95" i="1"/>
  <c r="H86" i="1"/>
  <c r="K44" i="1"/>
  <c r="K97" i="1"/>
  <c r="H84" i="1"/>
  <c r="K45" i="1"/>
  <c r="K98" i="1"/>
  <c r="K46" i="1"/>
  <c r="K99" i="1"/>
  <c r="K100" i="1"/>
  <c r="K40" i="1"/>
  <c r="H113" i="1"/>
  <c r="K101" i="1"/>
  <c r="H43" i="1"/>
  <c r="H114" i="1"/>
  <c r="K58" i="1"/>
  <c r="K102" i="1"/>
  <c r="H24" i="1"/>
  <c r="H115" i="1"/>
  <c r="K59" i="1"/>
  <c r="K103" i="1"/>
  <c r="H64" i="1"/>
  <c r="H65" i="1"/>
  <c r="H124" i="1"/>
  <c r="H126" i="1"/>
  <c r="H127" i="1"/>
  <c r="H52" i="1"/>
  <c r="H53" i="1"/>
  <c r="H80" i="1"/>
  <c r="K25" i="1"/>
  <c r="H54" i="1"/>
  <c r="K26" i="1"/>
  <c r="H81" i="1"/>
  <c r="K27" i="1"/>
  <c r="H55" i="1"/>
  <c r="H82" i="1"/>
  <c r="H108" i="1"/>
  <c r="K118" i="1"/>
  <c r="H56" i="1"/>
  <c r="H109" i="1"/>
  <c r="H66" i="1"/>
  <c r="H67" i="1"/>
  <c r="H68" i="1"/>
  <c r="H91" i="1"/>
  <c r="H33" i="1"/>
  <c r="H69" i="1"/>
  <c r="H34" i="1"/>
  <c r="H92" i="1"/>
  <c r="H93" i="1"/>
  <c r="H50" i="1"/>
  <c r="H94" i="1"/>
  <c r="H125" i="1"/>
  <c r="H51" i="1"/>
  <c r="K83" i="1"/>
  <c r="H110" i="1"/>
  <c r="K87" i="1"/>
  <c r="K119" i="1"/>
  <c r="K28" i="1"/>
  <c r="K47" i="1"/>
  <c r="K60" i="1"/>
  <c r="K77" i="1"/>
  <c r="K104" i="1"/>
  <c r="K120" i="1"/>
  <c r="K121" i="1"/>
  <c r="K122" i="1"/>
  <c r="K31" i="1"/>
  <c r="K48" i="1"/>
  <c r="K63" i="1"/>
  <c r="K106" i="1"/>
  <c r="K62" i="1"/>
  <c r="K32" i="1"/>
  <c r="K38" i="1"/>
  <c r="K49" i="1"/>
  <c r="K79" i="1"/>
  <c r="K107" i="1"/>
  <c r="K123" i="1"/>
  <c r="K29" i="1"/>
  <c r="K61" i="1"/>
  <c r="K30" i="1"/>
  <c r="H78" i="1"/>
  <c r="H89" i="1"/>
  <c r="H105" i="1"/>
  <c r="H90" i="1"/>
  <c r="O23" i="1"/>
  <c r="N23" i="1"/>
  <c r="F23" i="1" l="1"/>
  <c r="S23" i="1"/>
  <c r="M23" i="1"/>
  <c r="L23" i="1"/>
  <c r="T23" i="1"/>
  <c r="J23" i="1"/>
  <c r="I23" i="1"/>
  <c r="G23" i="1"/>
  <c r="D23" i="1"/>
  <c r="U18" i="1" l="1"/>
  <c r="T18" i="1"/>
  <c r="R18" i="1"/>
  <c r="E23" i="1"/>
  <c r="U23" i="1" s="1"/>
  <c r="P23" i="1" l="1"/>
  <c r="H23" i="1"/>
  <c r="K23" i="1"/>
</calcChain>
</file>

<file path=xl/sharedStrings.xml><?xml version="1.0" encoding="utf-8"?>
<sst xmlns="http://schemas.openxmlformats.org/spreadsheetml/2006/main" count="163" uniqueCount="153">
  <si>
    <t>Forma patvirtinta Valstybinės ligonių kasos</t>
  </si>
  <si>
    <t>prie Sveikatos apsaugos ministerijos direktoriaus</t>
  </si>
  <si>
    <t>2006 m. kovo 29 d. įsakymu Nr. 1K-43</t>
  </si>
  <si>
    <t>(Valstybinės ligonių kasos prie</t>
  </si>
  <si>
    <t xml:space="preserve">Sveikatos apsaugos ministerijos direktoriaus </t>
  </si>
  <si>
    <t>ATRANKINĖS MAMOGRAFINĖS PATIKROS DĖL KRŪTIES VĖŽIO FINANSAVIMO PROGRAMOS VYKDYMO ATASKAITA</t>
  </si>
  <si>
    <t>Kaunas</t>
  </si>
  <si>
    <t>Eil. Nr.</t>
  </si>
  <si>
    <t>Asmens sveikatos priežiūros įstaigos (toliau - ASPĮ) identifikacinis numeris</t>
  </si>
  <si>
    <t>ASPĮ pavadinimas</t>
  </si>
  <si>
    <t>Planuojama patikrinti per ataskaitinį laikotarpį*</t>
  </si>
  <si>
    <t>Informavimo paslauga</t>
  </si>
  <si>
    <t>Įvykdyta proc. (6/5 x 100%)</t>
  </si>
  <si>
    <t>Mamogramų atlikimo paslauga</t>
  </si>
  <si>
    <t>Mamogramų vertinimo paslauga</t>
  </si>
  <si>
    <t>kodas 3902</t>
  </si>
  <si>
    <t>kodas 3903</t>
  </si>
  <si>
    <t>kodas 1960</t>
  </si>
  <si>
    <t>kodai 2048-2053</t>
  </si>
  <si>
    <t xml:space="preserve">vnt. </t>
  </si>
  <si>
    <t>Eur</t>
  </si>
  <si>
    <t>Iš viso</t>
  </si>
  <si>
    <t>Lietuvos sveikatos mokslų universiteto ligoninė Kauno klinikos</t>
  </si>
  <si>
    <t>(ataskaitą parengusio asmens pareigų pavadinimas)</t>
  </si>
  <si>
    <t>(parašas)</t>
  </si>
  <si>
    <t>(vardas ir pavardė)</t>
  </si>
  <si>
    <t xml:space="preserve">Siuntimo atlikti mamografijos tyrimą ir rezultatų įvertinimo paslauga </t>
  </si>
  <si>
    <t>vyriausioji specialistė</t>
  </si>
  <si>
    <t>(Teritorinės ligonių kasos pavadinimas)</t>
  </si>
  <si>
    <t>(Ataskaitinis laikotarpis)</t>
  </si>
  <si>
    <t>(Registracijos data ir Nr.)</t>
  </si>
  <si>
    <t>(Vieta)</t>
  </si>
  <si>
    <t>KAUNO TERITORINĖ LIGONIŲ KASA</t>
  </si>
  <si>
    <t>Virginija Morkūnaitė</t>
  </si>
  <si>
    <t>Mamogramų atlikimo paslauga (teikiama vykdant bandomąjį projektą)</t>
  </si>
  <si>
    <t>Įvykdyta proc. ((12+14)/5 x 100%)</t>
  </si>
  <si>
    <t xml:space="preserve">* Prie ASPĮ prirašytų 50–69 m. (imtinai) moterų skaičių (sausio 1 d. duomenimis) dalijame iš programoje nustatyto laikotarpio (atitinkamo metų skaičiaus) tarp periodinių patikrinimų (jei skaičiuojama, kiek moterų planuojama patikrinti per ketvirtį, dar dalijame iš 4). </t>
  </si>
  <si>
    <t>Mamogramų vertinimo paslauga (teikiama vykdant bandomąjį projektą)</t>
  </si>
  <si>
    <t>kodai 4619-4620</t>
  </si>
  <si>
    <t>Įvykdyta proc. ((17+19)/5 x 100%)</t>
  </si>
  <si>
    <t>Įvykdyta proc. (9/5 x 100%)</t>
  </si>
  <si>
    <t>Prie ASPĮ prirašytų 45–74 m. (imtinai) moterų skaičius (sausio 1 d. duomenimis)</t>
  </si>
  <si>
    <t>2025 m. sausio mėn. 31 d. įsakymo Nr.1K-29 redakcija)</t>
  </si>
  <si>
    <t>2025 m. I ketvirtis</t>
  </si>
  <si>
    <t>2025-04-22 Nr.1</t>
  </si>
  <si>
    <t>VšĮ Kauno miesto poliklinika</t>
  </si>
  <si>
    <t>Viešoji įstaiga Birštono pirminės sveikatos priežiūros centras</t>
  </si>
  <si>
    <t>Viešoji įstaiga Garliavos pirminės sveikatos priežiūros centras</t>
  </si>
  <si>
    <t>Viešoji įstaiga "Pakaunės pirminės sveikatos priežiūros centras"</t>
  </si>
  <si>
    <t>Viešoji įstaiga "Vilkijos pirminės sveikatos priežiūros centras"</t>
  </si>
  <si>
    <t>Viešoji įstaiga Prienų rajono pirminės sveikatos piežiūros centras</t>
  </si>
  <si>
    <t>Viešoji įstaiga Balbieriškio pirminės sveikatos priežiūros centras</t>
  </si>
  <si>
    <t>Viešoji įstaiga Jiezno pirminės sveikatos priežiūros centras</t>
  </si>
  <si>
    <t>Viešoji įstaiga Veiverių pirminės sveikatos priežiūros centras</t>
  </si>
  <si>
    <t>Viešoji įstaiga Kėdainių pirminės sveikatos priežiūros centras</t>
  </si>
  <si>
    <t>Viešoji įstaiga Raseinių pirminės sveikatos priežiūros centras</t>
  </si>
  <si>
    <t>Viešoji įstaiga Ariogalos pirminės sveikatos priežiūros centras</t>
  </si>
  <si>
    <t>Viešoji įstaiga Kaišiadorių rajono savivaldybės sveikatos centras</t>
  </si>
  <si>
    <t>Viešoji įstaiga Jonavos pirminės sveikatos priežiūros centras</t>
  </si>
  <si>
    <t>Akcinė bendrovė "Achema"</t>
  </si>
  <si>
    <t>UAB "Bioklinika"</t>
  </si>
  <si>
    <t>UAB Antalgija</t>
  </si>
  <si>
    <t>UAB "SolviMeda"</t>
  </si>
  <si>
    <t>Uždaroji akcinė bendrovė "Signata"</t>
  </si>
  <si>
    <t>UAB "Vita longa"</t>
  </si>
  <si>
    <t>Viešoji įstaiga "Babtų šeimos medicinos centras"</t>
  </si>
  <si>
    <t>Uždaroji akcinė bendrovė Kaišiadorių šeimos medicinos centras</t>
  </si>
  <si>
    <t>Viešoji įstaiga Moters sveikatos centras</t>
  </si>
  <si>
    <t>D. Vaikšnienės šeimos klinika</t>
  </si>
  <si>
    <t>UAB "Pagalba ligoniui"</t>
  </si>
  <si>
    <t>Viešoji įstaiga "Veiveriečių sveikata"</t>
  </si>
  <si>
    <t>UAB "Pilėnų klinika"</t>
  </si>
  <si>
    <t>UAB Saulės šeimos medicinos centras</t>
  </si>
  <si>
    <t>UAB L. Morkūnienės šeimos klinika</t>
  </si>
  <si>
    <t>UAB Kalniečių šeimos klinika</t>
  </si>
  <si>
    <t>IĮ Jūsų šeimos klinika</t>
  </si>
  <si>
    <t>UAB "MEDGINTRAS"</t>
  </si>
  <si>
    <t>Uždaroji akcinė bendrovė "Sveikatos projektai"</t>
  </si>
  <si>
    <t>UAB "LINERMEDA"</t>
  </si>
  <si>
    <t>Viešoji įstaiga "Auki sveikas"</t>
  </si>
  <si>
    <t>UAB "FAMA BONA"</t>
  </si>
  <si>
    <t>UAB ŠEIMOS MEDICINOS CENTRAS "VIVAT VITA"</t>
  </si>
  <si>
    <t>Vytauto Šimkaus šeimos medicinos centras</t>
  </si>
  <si>
    <t>VIEŠOJI ĮSTAIGA JONUČIŲ ŠEIMOS SVEIKATAS CENTRAS</t>
  </si>
  <si>
    <t>UAB J. Auksakytės klinika</t>
  </si>
  <si>
    <t>UAB Panemunės šeimos sveikatos centras</t>
  </si>
  <si>
    <t>UAB  Juodmenos šeimos klinika</t>
  </si>
  <si>
    <t>UAB  Vilijampolės sveikatos centras</t>
  </si>
  <si>
    <t>UAB "Eikime kartu"</t>
  </si>
  <si>
    <t>UAB Ąžuolyno šeimos sveikatos centras</t>
  </si>
  <si>
    <t>UAB "Pasirink"</t>
  </si>
  <si>
    <t>UAB "Sveikatos ratas"</t>
  </si>
  <si>
    <t>UAB "Vita simplex"</t>
  </si>
  <si>
    <t>UAB "Rasos klinika"</t>
  </si>
  <si>
    <t>UAB Rimkų šeimos sveikatos centras</t>
  </si>
  <si>
    <t>UAB "Kėdainių šeimos klinika"</t>
  </si>
  <si>
    <t>Uždaroji akcinė bendrovė Raseinių šeimos gydytojų centras</t>
  </si>
  <si>
    <t>UAB Aušros medicinos centras</t>
  </si>
  <si>
    <t>UAB "Ave vita" klinika </t>
  </si>
  <si>
    <t>Uždaroji akcinė bendrovė "VAKK"</t>
  </si>
  <si>
    <t>UAB "Marių klinika"</t>
  </si>
  <si>
    <t>UAB „Žaliakalnio poliklinika“</t>
  </si>
  <si>
    <t>UAB Ąžuolo šeimos klinika</t>
  </si>
  <si>
    <t>UAB Diagnostikos laboratorija</t>
  </si>
  <si>
    <t>Viešoji įstaiga Marijampolės pirminės sveikatos priežiūros centras</t>
  </si>
  <si>
    <t>Viešoji įstaiga Kazlų Rūdos pirminės sveikatos priežiūros centras</t>
  </si>
  <si>
    <t>Viešoji įstaiga Kalvarijos savivaldybės sveikatos centras</t>
  </si>
  <si>
    <t>Viešoji įstaiga Vilkaviškio pirminės sveikatos priežiūros centras</t>
  </si>
  <si>
    <t>UAB Vilkaviškio sveikatos namai</t>
  </si>
  <si>
    <t>Viešoji įstaiga Šakių pirminės asmens sveikatos priežiūros centras</t>
  </si>
  <si>
    <t>Viešoji įstaiga Kudirkos Naumiesčio pirminės sveikatos priežiūros centras</t>
  </si>
  <si>
    <t>Viešoji įstaiga Kidulių ambulatorija</t>
  </si>
  <si>
    <t>Viešoji įstaiga Lekėčių ambulatorija</t>
  </si>
  <si>
    <t>UAB "True medical"</t>
  </si>
  <si>
    <t>UAB Dalios Zaleskienės ambulatorija</t>
  </si>
  <si>
    <t>UAB "Gydytojų Keršanskų klinika"</t>
  </si>
  <si>
    <t>UAB "Šuolis pirmyn"</t>
  </si>
  <si>
    <t>Algio Masilionio gydymo klinika</t>
  </si>
  <si>
    <t>Rimanto Bernoto pirminės sveikatos priežiūros centras</t>
  </si>
  <si>
    <t>Žilvinos Urbonavičienės įmonė</t>
  </si>
  <si>
    <t>UAB "Sasnavos ambulatorija"</t>
  </si>
  <si>
    <t>UAB "Aglisa"</t>
  </si>
  <si>
    <t>UAB Liudvinavo ambulatorija</t>
  </si>
  <si>
    <t>UAB "Jūsų sveikata"</t>
  </si>
  <si>
    <t>Onos Gurevičienės šeimos klinika</t>
  </si>
  <si>
    <t>Lino Bieliausko šeimos klinika</t>
  </si>
  <si>
    <t>Danguolės Skurkienės bendrosios medicinos klinika</t>
  </si>
  <si>
    <t>Rasuolės Klusevičienės ambulatorija</t>
  </si>
  <si>
    <t>Uždaroji akcinė bendrovė "JOGIMEDA"</t>
  </si>
  <si>
    <t>VšĮ Šeimos sveikatos priežiūros centras</t>
  </si>
  <si>
    <t>UAB "Skraistelė"</t>
  </si>
  <si>
    <t>Algimanto Žvirblio pirminės sveikatos priežiūros centras</t>
  </si>
  <si>
    <t xml:space="preserve">Reginos Gabrilavičienės bendrosios praktikos gydytojo kabinetas </t>
  </si>
  <si>
    <t>UAB InMedica</t>
  </si>
  <si>
    <t>UAB "Gutavita"</t>
  </si>
  <si>
    <t>UAB Vilkaviškio šeimos klinika</t>
  </si>
  <si>
    <t>UAB Šakių sveikatos klinika</t>
  </si>
  <si>
    <t>UAB Zanavykų klinika</t>
  </si>
  <si>
    <t>UAB Raudondvario klinika</t>
  </si>
  <si>
    <t>UAB "Medicinos namai šeimai"</t>
  </si>
  <si>
    <t>Lietuvos kalėjimų tarnyba</t>
  </si>
  <si>
    <t>Integralios medicinos centras, UAB</t>
  </si>
  <si>
    <t>VšĮ Rokų socialinės gerovės centras</t>
  </si>
  <si>
    <t>UAB "Affidea Lietuva</t>
  </si>
  <si>
    <t>MB "Ąžuolyno medicinos klinika"</t>
  </si>
  <si>
    <t>UAB Vita simplex klinika</t>
  </si>
  <si>
    <t>UAB Drobės klinika</t>
  </si>
  <si>
    <t>UAB "Dantera"</t>
  </si>
  <si>
    <t>Viešoji įstaiga Marijampolės ligoninė</t>
  </si>
  <si>
    <t>Viešoji įstaiga Kėdainių ligoninė</t>
  </si>
  <si>
    <t>Viešoji įstaiga Jonavos ligoninė</t>
  </si>
  <si>
    <t>Lietuvos sveikatos mokslų universiteto Kauno ligoninė</t>
  </si>
  <si>
    <t>Viešoji įstaiga Vilkaviškio ligoninė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</si>
</sst>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color theme="0"/>
      <name val="Times New Roman"/>
      <family val="1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1" fontId="5" fillId="0" borderId="6" xfId="0" applyNumberFormat="1" applyFont="1" applyBorder="1"/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1" fontId="4" fillId="0" borderId="6" xfId="0" applyNumberFormat="1" applyFont="1" applyBorder="1"/>
    <xf numFmtId="2" fontId="4" fillId="0" borderId="6" xfId="0" applyNumberFormat="1" applyFont="1" applyBorder="1"/>
    <xf numFmtId="1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1" fontId="4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4" fontId="10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4" fontId="11" fillId="0" borderId="0" xfId="0" applyNumberFormat="1" applyFont="1"/>
    <xf numFmtId="2" fontId="5" fillId="0" borderId="6" xfId="0" applyNumberFormat="1" applyFont="1" applyBorder="1"/>
    <xf numFmtId="2" fontId="12" fillId="0" borderId="0" xfId="0" applyNumberFormat="1" applyFont="1"/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6"/>
  <sheetViews>
    <sheetView tabSelected="1" workbookViewId="0">
      <selection activeCell="A12" sqref="A12:U12"/>
    </sheetView>
  </sheetViews>
  <sheetFormatPr defaultColWidth="9.15234375" defaultRowHeight="12.9" x14ac:dyDescent="0.35"/>
  <cols>
    <col min="1" max="1" width="4.3828125" style="25" bestFit="1" customWidth="1"/>
    <col min="2" max="2" width="10.84375" style="25" customWidth="1"/>
    <col min="3" max="3" width="57.53515625" style="4" customWidth="1"/>
    <col min="4" max="4" width="13.53515625" style="4" customWidth="1"/>
    <col min="5" max="5" width="12" style="4" customWidth="1"/>
    <col min="6" max="6" width="9.15234375" style="4"/>
    <col min="7" max="7" width="11.53515625" style="4" customWidth="1"/>
    <col min="8" max="8" width="8.69140625" style="4" customWidth="1"/>
    <col min="9" max="9" width="9.15234375" style="4"/>
    <col min="10" max="10" width="11.53515625" style="4" customWidth="1"/>
    <col min="11" max="11" width="8.69140625" style="4" customWidth="1"/>
    <col min="12" max="12" width="9.15234375" style="4"/>
    <col min="13" max="13" width="11.84375" style="4" customWidth="1"/>
    <col min="14" max="14" width="9.15234375" style="4"/>
    <col min="15" max="15" width="11.84375" style="4" customWidth="1"/>
    <col min="16" max="16" width="9.53515625" style="4" customWidth="1"/>
    <col min="17" max="17" width="10.15234375" style="4" customWidth="1"/>
    <col min="18" max="18" width="12.3046875" style="4" customWidth="1"/>
    <col min="19" max="19" width="10.15234375" style="4" customWidth="1"/>
    <col min="20" max="20" width="12.3046875" style="4" customWidth="1"/>
    <col min="21" max="21" width="9.69140625" style="4" customWidth="1"/>
    <col min="22" max="22" width="10" style="4" bestFit="1" customWidth="1"/>
    <col min="23" max="23" width="10.3828125" style="4" customWidth="1"/>
    <col min="24" max="16384" width="9.15234375" style="4"/>
  </cols>
  <sheetData>
    <row r="1" spans="1:21" ht="15.45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 t="s">
        <v>0</v>
      </c>
      <c r="Q1" s="3"/>
      <c r="R1" s="3"/>
      <c r="S1" s="3"/>
      <c r="T1" s="3"/>
      <c r="U1" s="3"/>
    </row>
    <row r="2" spans="1:21" ht="15.45" x14ac:dyDescent="0.4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 t="s">
        <v>1</v>
      </c>
      <c r="Q2" s="3"/>
      <c r="R2" s="3"/>
      <c r="S2" s="3"/>
      <c r="T2" s="3"/>
      <c r="U2" s="3"/>
    </row>
    <row r="3" spans="1:21" ht="15.45" x14ac:dyDescent="0.4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 t="s">
        <v>2</v>
      </c>
      <c r="Q3" s="3"/>
      <c r="R3" s="3"/>
      <c r="S3" s="3"/>
      <c r="T3" s="3"/>
      <c r="U3" s="3"/>
    </row>
    <row r="4" spans="1:21" ht="15.45" x14ac:dyDescent="0.4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3</v>
      </c>
      <c r="Q4" s="3"/>
      <c r="R4" s="3"/>
      <c r="S4" s="3"/>
      <c r="T4" s="3"/>
      <c r="U4" s="3"/>
    </row>
    <row r="5" spans="1:21" ht="15.45" x14ac:dyDescent="0.4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 t="s">
        <v>4</v>
      </c>
      <c r="Q5" s="3"/>
      <c r="R5" s="3"/>
      <c r="S5" s="3"/>
      <c r="T5" s="3"/>
      <c r="U5" s="3"/>
    </row>
    <row r="6" spans="1:21" ht="15.45" x14ac:dyDescent="0.4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 t="s">
        <v>42</v>
      </c>
      <c r="Q6" s="3"/>
      <c r="R6" s="3"/>
      <c r="S6" s="3"/>
      <c r="T6" s="3"/>
      <c r="U6" s="3"/>
    </row>
    <row r="7" spans="1:21" customFormat="1" ht="14.6" x14ac:dyDescent="0.4">
      <c r="A7" s="44" t="s">
        <v>32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customFormat="1" ht="14.6" x14ac:dyDescent="0.4">
      <c r="A8" s="45" t="s">
        <v>28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customFormat="1" ht="14.6" x14ac:dyDescent="0.4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customFormat="1" ht="14.6" x14ac:dyDescent="0.4">
      <c r="A10" s="44" t="s">
        <v>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customFormat="1" ht="14.6" x14ac:dyDescent="0.4">
      <c r="A11" s="28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customFormat="1" ht="14.6" x14ac:dyDescent="0.4">
      <c r="A12" s="35" t="s">
        <v>43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customFormat="1" ht="14.6" x14ac:dyDescent="0.4">
      <c r="A13" s="35" t="s">
        <v>29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customFormat="1" ht="14.6" x14ac:dyDescent="0.4">
      <c r="A14" s="43" t="s">
        <v>44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customFormat="1" ht="14.6" x14ac:dyDescent="0.4">
      <c r="A15" s="35" t="s">
        <v>30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customFormat="1" ht="14.6" x14ac:dyDescent="0.4">
      <c r="A16" s="35" t="s">
        <v>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5" customFormat="1" ht="14.6" x14ac:dyDescent="0.4">
      <c r="A17" s="35" t="s">
        <v>31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5" x14ac:dyDescent="0.35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2">
        <f>D23+G23+J23+L23+Q23</f>
        <v>364154</v>
      </c>
      <c r="S18" s="2"/>
      <c r="T18" s="32">
        <f>F23+I23+L23+N23+Q23+S23</f>
        <v>79645</v>
      </c>
      <c r="U18" s="34">
        <f>+T23+M23+J23++O23+R23+G23</f>
        <v>783012.28</v>
      </c>
      <c r="V18" s="29"/>
      <c r="X18" s="31"/>
      <c r="Y18" s="31"/>
    </row>
    <row r="19" spans="1:25" s="5" customFormat="1" ht="60" customHeight="1" x14ac:dyDescent="0.4">
      <c r="A19" s="40" t="s">
        <v>7</v>
      </c>
      <c r="B19" s="40" t="s">
        <v>8</v>
      </c>
      <c r="C19" s="40" t="s">
        <v>9</v>
      </c>
      <c r="D19" s="40" t="s">
        <v>41</v>
      </c>
      <c r="E19" s="40" t="s">
        <v>10</v>
      </c>
      <c r="F19" s="37" t="s">
        <v>11</v>
      </c>
      <c r="G19" s="38"/>
      <c r="H19" s="40" t="s">
        <v>12</v>
      </c>
      <c r="I19" s="37" t="s">
        <v>26</v>
      </c>
      <c r="J19" s="38"/>
      <c r="K19" s="40" t="s">
        <v>40</v>
      </c>
      <c r="L19" s="37" t="s">
        <v>13</v>
      </c>
      <c r="M19" s="38"/>
      <c r="N19" s="37" t="s">
        <v>34</v>
      </c>
      <c r="O19" s="38"/>
      <c r="P19" s="40" t="s">
        <v>35</v>
      </c>
      <c r="Q19" s="37" t="s">
        <v>14</v>
      </c>
      <c r="R19" s="38"/>
      <c r="S19" s="37" t="s">
        <v>37</v>
      </c>
      <c r="T19" s="38"/>
      <c r="U19" s="40" t="s">
        <v>39</v>
      </c>
    </row>
    <row r="20" spans="1:25" s="5" customFormat="1" ht="28.5" customHeight="1" x14ac:dyDescent="0.4">
      <c r="A20" s="41"/>
      <c r="B20" s="41"/>
      <c r="C20" s="41"/>
      <c r="D20" s="41"/>
      <c r="E20" s="41"/>
      <c r="F20" s="37" t="s">
        <v>15</v>
      </c>
      <c r="G20" s="38"/>
      <c r="H20" s="41"/>
      <c r="I20" s="37" t="s">
        <v>16</v>
      </c>
      <c r="J20" s="38"/>
      <c r="K20" s="41"/>
      <c r="L20" s="37" t="s">
        <v>17</v>
      </c>
      <c r="M20" s="38"/>
      <c r="N20" s="37">
        <v>4533</v>
      </c>
      <c r="O20" s="38"/>
      <c r="P20" s="41"/>
      <c r="Q20" s="37" t="s">
        <v>18</v>
      </c>
      <c r="R20" s="38"/>
      <c r="S20" s="37" t="s">
        <v>38</v>
      </c>
      <c r="T20" s="38"/>
      <c r="U20" s="41"/>
    </row>
    <row r="21" spans="1:25" ht="27.75" customHeight="1" x14ac:dyDescent="0.35">
      <c r="A21" s="42"/>
      <c r="B21" s="42"/>
      <c r="C21" s="42"/>
      <c r="D21" s="42"/>
      <c r="E21" s="42"/>
      <c r="F21" s="6" t="s">
        <v>19</v>
      </c>
      <c r="G21" s="6" t="s">
        <v>20</v>
      </c>
      <c r="H21" s="42"/>
      <c r="I21" s="6" t="s">
        <v>19</v>
      </c>
      <c r="J21" s="6" t="s">
        <v>20</v>
      </c>
      <c r="K21" s="42"/>
      <c r="L21" s="6" t="s">
        <v>19</v>
      </c>
      <c r="M21" s="6" t="s">
        <v>20</v>
      </c>
      <c r="N21" s="6" t="s">
        <v>19</v>
      </c>
      <c r="O21" s="6" t="s">
        <v>20</v>
      </c>
      <c r="P21" s="42"/>
      <c r="Q21" s="6" t="s">
        <v>19</v>
      </c>
      <c r="R21" s="6" t="s">
        <v>20</v>
      </c>
      <c r="S21" s="6" t="s">
        <v>19</v>
      </c>
      <c r="T21" s="6" t="s">
        <v>20</v>
      </c>
      <c r="U21" s="42"/>
    </row>
    <row r="22" spans="1:25" ht="14.15" x14ac:dyDescent="0.35">
      <c r="A22" s="7">
        <v>1</v>
      </c>
      <c r="B22" s="7">
        <v>2</v>
      </c>
      <c r="C22" s="7">
        <v>3</v>
      </c>
      <c r="D22" s="7">
        <v>4</v>
      </c>
      <c r="E22" s="7">
        <v>5</v>
      </c>
      <c r="F22" s="7">
        <v>6</v>
      </c>
      <c r="G22" s="7">
        <v>7</v>
      </c>
      <c r="H22" s="7">
        <v>8</v>
      </c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P22" s="7">
        <v>16</v>
      </c>
      <c r="Q22" s="7">
        <v>17</v>
      </c>
      <c r="R22" s="7">
        <v>18</v>
      </c>
      <c r="S22" s="7">
        <v>19</v>
      </c>
      <c r="T22" s="7">
        <v>20</v>
      </c>
      <c r="U22" s="7">
        <v>21</v>
      </c>
    </row>
    <row r="23" spans="1:25" ht="30" customHeight="1" x14ac:dyDescent="0.35">
      <c r="A23" s="11"/>
      <c r="B23" s="11"/>
      <c r="C23" s="8" t="s">
        <v>21</v>
      </c>
      <c r="D23" s="9">
        <f>SUM(D24:D132)</f>
        <v>157339</v>
      </c>
      <c r="E23" s="9">
        <f>SUM(E24:E132)</f>
        <v>19667.375</v>
      </c>
      <c r="F23" s="9">
        <f>SUM(F24:F132)</f>
        <v>36020</v>
      </c>
      <c r="G23" s="33">
        <f>SUM(G24:G132)</f>
        <v>115624.20000000001</v>
      </c>
      <c r="H23" s="10">
        <f>F23/E23*100</f>
        <v>183.14594601465626</v>
      </c>
      <c r="I23" s="9">
        <f>SUM(I24:I132)</f>
        <v>11634</v>
      </c>
      <c r="J23" s="33">
        <f>SUM(J24:J132)</f>
        <v>60496.800000000017</v>
      </c>
      <c r="K23" s="10">
        <f>I23/E23*100</f>
        <v>59.153801663923119</v>
      </c>
      <c r="L23" s="9">
        <f>SUM(L24:L132)</f>
        <v>15102</v>
      </c>
      <c r="M23" s="33">
        <f>SUM(M24:M132)</f>
        <v>297207.35999999993</v>
      </c>
      <c r="N23" s="9">
        <f>SUM(N24:N132)</f>
        <v>909</v>
      </c>
      <c r="O23" s="33">
        <f>SUM(O24:O132)</f>
        <v>17889.120000000003</v>
      </c>
      <c r="P23" s="10">
        <f>(L23+N23)/E23*100</f>
        <v>81.408932305404264</v>
      </c>
      <c r="Q23" s="9">
        <f>SUM(Q24:Q132)</f>
        <v>15592</v>
      </c>
      <c r="R23" s="33">
        <f>SUM(R24:R132)</f>
        <v>284709.92000000004</v>
      </c>
      <c r="S23" s="9">
        <f>SUM(S24:S132)</f>
        <v>388</v>
      </c>
      <c r="T23" s="33">
        <f>SUM(T24:T132)</f>
        <v>7084.8799999999992</v>
      </c>
      <c r="U23" s="10">
        <f>(Q23+S23)/E23*100</f>
        <v>81.251310863803639</v>
      </c>
      <c r="V23" s="30"/>
      <c r="X23" s="30"/>
    </row>
    <row r="24" spans="1:25" ht="30" customHeight="1" x14ac:dyDescent="0.35">
      <c r="A24" s="11">
        <v>1</v>
      </c>
      <c r="B24" s="11">
        <v>26</v>
      </c>
      <c r="C24" s="12" t="s">
        <v>22</v>
      </c>
      <c r="D24" s="13">
        <v>3514</v>
      </c>
      <c r="E24" s="13">
        <f>D24/2/4</f>
        <v>439.25</v>
      </c>
      <c r="F24" s="13">
        <v>1074</v>
      </c>
      <c r="G24" s="14">
        <v>3447.54</v>
      </c>
      <c r="H24" s="17">
        <f t="shared" ref="H24:H56" si="0">F24/E24*100</f>
        <v>244.50768355150828</v>
      </c>
      <c r="I24" s="13">
        <v>427</v>
      </c>
      <c r="J24" s="14">
        <v>2220.3999999999996</v>
      </c>
      <c r="K24" s="17">
        <f t="shared" ref="K24:K56" si="1">I24/E24*100</f>
        <v>97.211155378486055</v>
      </c>
      <c r="L24" s="13">
        <v>838</v>
      </c>
      <c r="M24" s="14">
        <v>16491.84</v>
      </c>
      <c r="N24" s="13">
        <v>710</v>
      </c>
      <c r="O24" s="14">
        <v>13972.800000000001</v>
      </c>
      <c r="P24" s="17"/>
      <c r="Q24" s="15">
        <v>1282</v>
      </c>
      <c r="R24" s="14">
        <v>23409.32</v>
      </c>
      <c r="S24" s="15">
        <v>266</v>
      </c>
      <c r="T24" s="14">
        <v>4857.16</v>
      </c>
      <c r="U24" s="17"/>
      <c r="V24" s="30"/>
      <c r="X24" s="30"/>
    </row>
    <row r="25" spans="1:25" ht="30" customHeight="1" x14ac:dyDescent="0.35">
      <c r="A25" s="11">
        <v>2</v>
      </c>
      <c r="B25" s="11">
        <v>18</v>
      </c>
      <c r="C25" s="12" t="s">
        <v>45</v>
      </c>
      <c r="D25" s="13">
        <v>35616</v>
      </c>
      <c r="E25" s="13">
        <f t="shared" ref="E25:E57" si="2">D25/2/4</f>
        <v>4452</v>
      </c>
      <c r="F25" s="13">
        <v>8470</v>
      </c>
      <c r="G25" s="14">
        <v>27188.7</v>
      </c>
      <c r="H25" s="17">
        <f t="shared" si="0"/>
        <v>190.25157232704402</v>
      </c>
      <c r="I25" s="13">
        <v>3167</v>
      </c>
      <c r="J25" s="14">
        <v>16468.400000000001</v>
      </c>
      <c r="K25" s="17">
        <f t="shared" si="1"/>
        <v>71.136567834681045</v>
      </c>
      <c r="L25" s="13">
        <v>3858</v>
      </c>
      <c r="M25" s="14">
        <v>75925.440000000002</v>
      </c>
      <c r="N25" s="13">
        <v>0</v>
      </c>
      <c r="O25" s="14">
        <v>0</v>
      </c>
      <c r="P25" s="17"/>
      <c r="Q25" s="15">
        <v>3827</v>
      </c>
      <c r="R25" s="14">
        <v>69881.02</v>
      </c>
      <c r="S25" s="15">
        <v>0</v>
      </c>
      <c r="T25" s="14">
        <v>0</v>
      </c>
      <c r="U25" s="17"/>
      <c r="V25" s="30"/>
      <c r="X25" s="30"/>
    </row>
    <row r="26" spans="1:25" ht="30" customHeight="1" x14ac:dyDescent="0.35">
      <c r="A26" s="11">
        <v>3</v>
      </c>
      <c r="B26" s="11">
        <v>247</v>
      </c>
      <c r="C26" s="12" t="s">
        <v>46</v>
      </c>
      <c r="D26" s="13">
        <v>513</v>
      </c>
      <c r="E26" s="13">
        <f t="shared" si="2"/>
        <v>64.125</v>
      </c>
      <c r="F26" s="13">
        <v>147</v>
      </c>
      <c r="G26" s="14">
        <v>471.87</v>
      </c>
      <c r="H26" s="17">
        <f t="shared" si="0"/>
        <v>229.23976608187132</v>
      </c>
      <c r="I26" s="13">
        <v>61</v>
      </c>
      <c r="J26" s="14">
        <v>317.2</v>
      </c>
      <c r="K26" s="17">
        <f t="shared" si="1"/>
        <v>95.126705653021432</v>
      </c>
      <c r="L26" s="13">
        <v>0</v>
      </c>
      <c r="M26" s="14">
        <v>0</v>
      </c>
      <c r="N26" s="13">
        <v>0</v>
      </c>
      <c r="O26" s="14">
        <v>0</v>
      </c>
      <c r="P26" s="17"/>
      <c r="Q26" s="15">
        <v>0</v>
      </c>
      <c r="R26" s="14">
        <v>0</v>
      </c>
      <c r="S26" s="15">
        <v>0</v>
      </c>
      <c r="T26" s="14">
        <v>0</v>
      </c>
      <c r="U26" s="17"/>
      <c r="V26" s="30"/>
      <c r="X26" s="30"/>
    </row>
    <row r="27" spans="1:25" ht="30" customHeight="1" x14ac:dyDescent="0.35">
      <c r="A27" s="11">
        <v>4</v>
      </c>
      <c r="B27" s="11">
        <v>60</v>
      </c>
      <c r="C27" s="12" t="s">
        <v>47</v>
      </c>
      <c r="D27" s="13">
        <v>2580</v>
      </c>
      <c r="E27" s="13">
        <f t="shared" si="2"/>
        <v>322.5</v>
      </c>
      <c r="F27" s="13">
        <v>558</v>
      </c>
      <c r="G27" s="14">
        <v>1791.18</v>
      </c>
      <c r="H27" s="17">
        <f t="shared" si="0"/>
        <v>173.02325581395348</v>
      </c>
      <c r="I27" s="13">
        <v>204</v>
      </c>
      <c r="J27" s="14">
        <v>1060.8000000000002</v>
      </c>
      <c r="K27" s="17">
        <f t="shared" si="1"/>
        <v>63.255813953488371</v>
      </c>
      <c r="L27" s="13">
        <v>0</v>
      </c>
      <c r="M27" s="14">
        <v>0</v>
      </c>
      <c r="N27" s="13">
        <v>0</v>
      </c>
      <c r="O27" s="14">
        <v>0</v>
      </c>
      <c r="P27" s="17"/>
      <c r="Q27" s="15">
        <v>0</v>
      </c>
      <c r="R27" s="14">
        <v>0</v>
      </c>
      <c r="S27" s="15">
        <v>0</v>
      </c>
      <c r="T27" s="14">
        <v>0</v>
      </c>
      <c r="U27" s="17"/>
      <c r="V27" s="30"/>
      <c r="X27" s="30"/>
    </row>
    <row r="28" spans="1:25" ht="30" customHeight="1" x14ac:dyDescent="0.35">
      <c r="A28" s="11">
        <v>5</v>
      </c>
      <c r="B28" s="11">
        <v>63</v>
      </c>
      <c r="C28" s="12" t="s">
        <v>48</v>
      </c>
      <c r="D28" s="13">
        <v>2175</v>
      </c>
      <c r="E28" s="13">
        <f t="shared" si="2"/>
        <v>271.875</v>
      </c>
      <c r="F28" s="13">
        <v>322</v>
      </c>
      <c r="G28" s="14">
        <v>1033.6199999999999</v>
      </c>
      <c r="H28" s="17">
        <f t="shared" si="0"/>
        <v>118.43678160919539</v>
      </c>
      <c r="I28" s="13">
        <v>118</v>
      </c>
      <c r="J28" s="14">
        <v>613.59999999999991</v>
      </c>
      <c r="K28" s="17">
        <f t="shared" si="1"/>
        <v>43.402298850574709</v>
      </c>
      <c r="L28" s="13">
        <v>0</v>
      </c>
      <c r="M28" s="14">
        <v>0</v>
      </c>
      <c r="N28" s="13">
        <v>0</v>
      </c>
      <c r="O28" s="14">
        <v>0</v>
      </c>
      <c r="P28" s="17"/>
      <c r="Q28" s="15">
        <v>0</v>
      </c>
      <c r="R28" s="14">
        <v>0</v>
      </c>
      <c r="S28" s="15">
        <v>0</v>
      </c>
      <c r="T28" s="14">
        <v>0</v>
      </c>
      <c r="U28" s="17"/>
      <c r="V28" s="30"/>
      <c r="X28" s="30"/>
    </row>
    <row r="29" spans="1:25" ht="30" customHeight="1" x14ac:dyDescent="0.35">
      <c r="A29" s="11">
        <v>6</v>
      </c>
      <c r="B29" s="11">
        <v>62</v>
      </c>
      <c r="C29" s="12" t="s">
        <v>49</v>
      </c>
      <c r="D29" s="13">
        <v>1089</v>
      </c>
      <c r="E29" s="13">
        <f t="shared" si="2"/>
        <v>136.125</v>
      </c>
      <c r="F29" s="13">
        <v>403</v>
      </c>
      <c r="G29" s="14">
        <v>1293.6300000000001</v>
      </c>
      <c r="H29" s="17">
        <f t="shared" si="0"/>
        <v>296.05142332415062</v>
      </c>
      <c r="I29" s="13">
        <v>64</v>
      </c>
      <c r="J29" s="14">
        <v>332.8</v>
      </c>
      <c r="K29" s="17">
        <f t="shared" si="1"/>
        <v>47.015610651974285</v>
      </c>
      <c r="L29" s="13">
        <v>0</v>
      </c>
      <c r="M29" s="14">
        <v>0</v>
      </c>
      <c r="N29" s="13">
        <v>0</v>
      </c>
      <c r="O29" s="14">
        <v>0</v>
      </c>
      <c r="P29" s="17"/>
      <c r="Q29" s="15">
        <v>0</v>
      </c>
      <c r="R29" s="14">
        <v>0</v>
      </c>
      <c r="S29" s="15">
        <v>0</v>
      </c>
      <c r="T29" s="14">
        <v>0</v>
      </c>
      <c r="U29" s="17"/>
      <c r="V29" s="30"/>
      <c r="X29" s="30"/>
    </row>
    <row r="30" spans="1:25" ht="30" customHeight="1" x14ac:dyDescent="0.35">
      <c r="A30" s="11">
        <v>7</v>
      </c>
      <c r="B30" s="11">
        <v>254</v>
      </c>
      <c r="C30" s="12" t="s">
        <v>50</v>
      </c>
      <c r="D30" s="13">
        <v>2174</v>
      </c>
      <c r="E30" s="13">
        <f t="shared" si="2"/>
        <v>271.75</v>
      </c>
      <c r="F30" s="13">
        <v>206</v>
      </c>
      <c r="G30" s="14">
        <v>661.26</v>
      </c>
      <c r="H30" s="17">
        <f t="shared" si="0"/>
        <v>75.804967801287944</v>
      </c>
      <c r="I30" s="13">
        <v>46</v>
      </c>
      <c r="J30" s="14">
        <v>239.2</v>
      </c>
      <c r="K30" s="17">
        <f t="shared" si="1"/>
        <v>16.927322907083717</v>
      </c>
      <c r="L30" s="13">
        <v>0</v>
      </c>
      <c r="M30" s="14">
        <v>0</v>
      </c>
      <c r="N30" s="13">
        <v>0</v>
      </c>
      <c r="O30" s="14">
        <v>0</v>
      </c>
      <c r="P30" s="17"/>
      <c r="Q30" s="15">
        <v>0</v>
      </c>
      <c r="R30" s="14">
        <v>0</v>
      </c>
      <c r="S30" s="15">
        <v>0</v>
      </c>
      <c r="T30" s="14">
        <v>0</v>
      </c>
      <c r="U30" s="17"/>
      <c r="V30" s="30"/>
      <c r="X30" s="30"/>
    </row>
    <row r="31" spans="1:25" ht="30" customHeight="1" x14ac:dyDescent="0.35">
      <c r="A31" s="11">
        <v>8</v>
      </c>
      <c r="B31" s="11">
        <v>255</v>
      </c>
      <c r="C31" s="12" t="s">
        <v>51</v>
      </c>
      <c r="D31" s="13">
        <v>336</v>
      </c>
      <c r="E31" s="13">
        <f t="shared" si="2"/>
        <v>42</v>
      </c>
      <c r="F31" s="13">
        <v>56</v>
      </c>
      <c r="G31" s="14">
        <v>179.76</v>
      </c>
      <c r="H31" s="17">
        <f t="shared" si="0"/>
        <v>133.33333333333331</v>
      </c>
      <c r="I31" s="13">
        <v>58</v>
      </c>
      <c r="J31" s="14">
        <v>301.60000000000002</v>
      </c>
      <c r="K31" s="17">
        <f t="shared" si="1"/>
        <v>138.0952380952381</v>
      </c>
      <c r="L31" s="13">
        <v>0</v>
      </c>
      <c r="M31" s="14">
        <v>0</v>
      </c>
      <c r="N31" s="13">
        <v>0</v>
      </c>
      <c r="O31" s="14">
        <v>0</v>
      </c>
      <c r="P31" s="17"/>
      <c r="Q31" s="15">
        <v>0</v>
      </c>
      <c r="R31" s="14">
        <v>0</v>
      </c>
      <c r="S31" s="15">
        <v>0</v>
      </c>
      <c r="T31" s="14">
        <v>0</v>
      </c>
      <c r="U31" s="17"/>
      <c r="V31" s="30"/>
      <c r="X31" s="30"/>
    </row>
    <row r="32" spans="1:25" ht="30" customHeight="1" x14ac:dyDescent="0.35">
      <c r="A32" s="11">
        <v>9</v>
      </c>
      <c r="B32" s="11">
        <v>256</v>
      </c>
      <c r="C32" s="12" t="s">
        <v>52</v>
      </c>
      <c r="D32" s="13">
        <v>554</v>
      </c>
      <c r="E32" s="13">
        <f t="shared" si="2"/>
        <v>69.25</v>
      </c>
      <c r="F32" s="13">
        <v>78</v>
      </c>
      <c r="G32" s="14">
        <v>250.38</v>
      </c>
      <c r="H32" s="17">
        <f t="shared" si="0"/>
        <v>112.63537906137185</v>
      </c>
      <c r="I32" s="13">
        <v>23</v>
      </c>
      <c r="J32" s="14">
        <v>119.6</v>
      </c>
      <c r="K32" s="17">
        <f t="shared" si="1"/>
        <v>33.2129963898917</v>
      </c>
      <c r="L32" s="13">
        <v>0</v>
      </c>
      <c r="M32" s="14">
        <v>0</v>
      </c>
      <c r="N32" s="13">
        <v>0</v>
      </c>
      <c r="O32" s="14">
        <v>0</v>
      </c>
      <c r="P32" s="17"/>
      <c r="Q32" s="15">
        <v>0</v>
      </c>
      <c r="R32" s="14">
        <v>0</v>
      </c>
      <c r="S32" s="15">
        <v>0</v>
      </c>
      <c r="T32" s="14">
        <v>0</v>
      </c>
      <c r="U32" s="17"/>
      <c r="V32" s="30"/>
      <c r="X32" s="30"/>
    </row>
    <row r="33" spans="1:24" ht="30" customHeight="1" x14ac:dyDescent="0.35">
      <c r="A33" s="11">
        <v>10</v>
      </c>
      <c r="B33" s="11">
        <v>252</v>
      </c>
      <c r="C33" s="12" t="s">
        <v>53</v>
      </c>
      <c r="D33" s="13">
        <v>247</v>
      </c>
      <c r="E33" s="13">
        <f t="shared" si="2"/>
        <v>30.875</v>
      </c>
      <c r="F33" s="13">
        <v>47</v>
      </c>
      <c r="G33" s="14">
        <v>150.86999999999998</v>
      </c>
      <c r="H33" s="17">
        <f t="shared" si="0"/>
        <v>152.22672064777328</v>
      </c>
      <c r="I33" s="13">
        <v>20</v>
      </c>
      <c r="J33" s="14">
        <v>104</v>
      </c>
      <c r="K33" s="17">
        <f t="shared" si="1"/>
        <v>64.777327935222672</v>
      </c>
      <c r="L33" s="13">
        <v>0</v>
      </c>
      <c r="M33" s="14">
        <v>0</v>
      </c>
      <c r="N33" s="13">
        <v>0</v>
      </c>
      <c r="O33" s="14">
        <v>0</v>
      </c>
      <c r="P33" s="17"/>
      <c r="Q33" s="15">
        <v>0</v>
      </c>
      <c r="R33" s="14">
        <v>0</v>
      </c>
      <c r="S33" s="15">
        <v>0</v>
      </c>
      <c r="T33" s="14">
        <v>0</v>
      </c>
      <c r="U33" s="17"/>
      <c r="V33" s="30"/>
      <c r="X33" s="30"/>
    </row>
    <row r="34" spans="1:24" ht="30" customHeight="1" x14ac:dyDescent="0.35">
      <c r="A34" s="11">
        <v>11</v>
      </c>
      <c r="B34" s="11">
        <v>27</v>
      </c>
      <c r="C34" s="12" t="s">
        <v>54</v>
      </c>
      <c r="D34" s="13">
        <v>8505</v>
      </c>
      <c r="E34" s="13">
        <f t="shared" si="2"/>
        <v>1063.125</v>
      </c>
      <c r="F34" s="13">
        <v>2432</v>
      </c>
      <c r="G34" s="14">
        <v>7806.7199999999993</v>
      </c>
      <c r="H34" s="17">
        <f t="shared" si="0"/>
        <v>228.75955320399765</v>
      </c>
      <c r="I34" s="13">
        <v>595</v>
      </c>
      <c r="J34" s="14">
        <v>3094</v>
      </c>
      <c r="K34" s="17">
        <f t="shared" si="1"/>
        <v>55.967078189300409</v>
      </c>
      <c r="L34" s="13">
        <v>0</v>
      </c>
      <c r="M34" s="14">
        <v>0</v>
      </c>
      <c r="N34" s="13">
        <v>0</v>
      </c>
      <c r="O34" s="14">
        <v>0</v>
      </c>
      <c r="P34" s="17"/>
      <c r="Q34" s="15">
        <v>0</v>
      </c>
      <c r="R34" s="14">
        <v>0</v>
      </c>
      <c r="S34" s="15">
        <v>0</v>
      </c>
      <c r="T34" s="14">
        <v>0</v>
      </c>
      <c r="U34" s="17"/>
      <c r="V34" s="30"/>
      <c r="X34" s="30"/>
    </row>
    <row r="35" spans="1:24" ht="30" customHeight="1" x14ac:dyDescent="0.35">
      <c r="A35" s="11">
        <v>12</v>
      </c>
      <c r="B35" s="11">
        <v>43</v>
      </c>
      <c r="C35" s="12" t="s">
        <v>55</v>
      </c>
      <c r="D35" s="13">
        <v>2760</v>
      </c>
      <c r="E35" s="13">
        <f t="shared" si="2"/>
        <v>345</v>
      </c>
      <c r="F35" s="13">
        <v>731</v>
      </c>
      <c r="G35" s="14">
        <v>2346.5100000000002</v>
      </c>
      <c r="H35" s="17">
        <f t="shared" si="0"/>
        <v>211.88405797101447</v>
      </c>
      <c r="I35" s="13">
        <v>289</v>
      </c>
      <c r="J35" s="14">
        <v>1502.8000000000002</v>
      </c>
      <c r="K35" s="17">
        <f t="shared" si="1"/>
        <v>83.768115942028984</v>
      </c>
      <c r="L35" s="13">
        <v>0</v>
      </c>
      <c r="M35" s="14">
        <v>0</v>
      </c>
      <c r="N35" s="13">
        <v>0</v>
      </c>
      <c r="O35" s="14">
        <v>0</v>
      </c>
      <c r="P35" s="17"/>
      <c r="Q35" s="15">
        <v>0</v>
      </c>
      <c r="R35" s="14">
        <v>0</v>
      </c>
      <c r="S35" s="15">
        <v>0</v>
      </c>
      <c r="T35" s="14">
        <v>0</v>
      </c>
      <c r="U35" s="17"/>
      <c r="V35" s="30"/>
      <c r="X35" s="30"/>
    </row>
    <row r="36" spans="1:24" ht="30" customHeight="1" x14ac:dyDescent="0.35">
      <c r="A36" s="11">
        <v>13</v>
      </c>
      <c r="B36" s="11">
        <v>44</v>
      </c>
      <c r="C36" s="12" t="s">
        <v>56</v>
      </c>
      <c r="D36" s="13">
        <v>984</v>
      </c>
      <c r="E36" s="13">
        <f t="shared" si="2"/>
        <v>123</v>
      </c>
      <c r="F36" s="13">
        <v>112</v>
      </c>
      <c r="G36" s="14">
        <v>359.52</v>
      </c>
      <c r="H36" s="17">
        <f t="shared" si="0"/>
        <v>91.056910569105682</v>
      </c>
      <c r="I36" s="13">
        <v>41</v>
      </c>
      <c r="J36" s="14">
        <v>213.2</v>
      </c>
      <c r="K36" s="17">
        <f t="shared" si="1"/>
        <v>33.333333333333329</v>
      </c>
      <c r="L36" s="13">
        <v>0</v>
      </c>
      <c r="M36" s="14">
        <v>0</v>
      </c>
      <c r="N36" s="13">
        <v>0</v>
      </c>
      <c r="O36" s="14">
        <v>0</v>
      </c>
      <c r="P36" s="17"/>
      <c r="Q36" s="15">
        <v>0</v>
      </c>
      <c r="R36" s="14">
        <v>0</v>
      </c>
      <c r="S36" s="15">
        <v>0</v>
      </c>
      <c r="T36" s="14">
        <v>0</v>
      </c>
      <c r="U36" s="17"/>
      <c r="V36" s="30"/>
      <c r="X36" s="30"/>
    </row>
    <row r="37" spans="1:24" ht="30" customHeight="1" x14ac:dyDescent="0.35">
      <c r="A37" s="11">
        <v>14</v>
      </c>
      <c r="B37" s="11">
        <v>411</v>
      </c>
      <c r="C37" s="12" t="s">
        <v>57</v>
      </c>
      <c r="D37" s="13">
        <v>4022</v>
      </c>
      <c r="E37" s="13">
        <f t="shared" si="2"/>
        <v>502.75</v>
      </c>
      <c r="F37" s="13">
        <v>569</v>
      </c>
      <c r="G37" s="14">
        <v>1826.49</v>
      </c>
      <c r="H37" s="17">
        <f t="shared" si="0"/>
        <v>113.1775236200895</v>
      </c>
      <c r="I37" s="13">
        <v>156</v>
      </c>
      <c r="J37" s="14">
        <v>811.19999999999993</v>
      </c>
      <c r="K37" s="17">
        <f t="shared" si="1"/>
        <v>31.029338637493787</v>
      </c>
      <c r="L37" s="13">
        <v>0</v>
      </c>
      <c r="M37" s="14">
        <v>0</v>
      </c>
      <c r="N37" s="13">
        <v>0</v>
      </c>
      <c r="O37" s="14">
        <v>0</v>
      </c>
      <c r="P37" s="17"/>
      <c r="Q37" s="15">
        <v>0</v>
      </c>
      <c r="R37" s="14">
        <v>0</v>
      </c>
      <c r="S37" s="15">
        <v>0</v>
      </c>
      <c r="T37" s="14">
        <v>0</v>
      </c>
      <c r="U37" s="17"/>
      <c r="V37" s="30"/>
      <c r="X37" s="30"/>
    </row>
    <row r="38" spans="1:24" ht="30" customHeight="1" x14ac:dyDescent="0.35">
      <c r="A38" s="11">
        <v>15</v>
      </c>
      <c r="B38" s="11">
        <v>50</v>
      </c>
      <c r="C38" s="12" t="s">
        <v>58</v>
      </c>
      <c r="D38" s="13">
        <v>6365</v>
      </c>
      <c r="E38" s="13">
        <f t="shared" si="2"/>
        <v>795.625</v>
      </c>
      <c r="F38" s="13">
        <v>1708</v>
      </c>
      <c r="G38" s="14">
        <v>5482.68</v>
      </c>
      <c r="H38" s="17">
        <f t="shared" si="0"/>
        <v>214.67399842890811</v>
      </c>
      <c r="I38" s="13">
        <v>428</v>
      </c>
      <c r="J38" s="14">
        <v>2225.6</v>
      </c>
      <c r="K38" s="17">
        <f t="shared" si="1"/>
        <v>53.79418695993715</v>
      </c>
      <c r="L38" s="13">
        <v>0</v>
      </c>
      <c r="M38" s="14">
        <v>0</v>
      </c>
      <c r="N38" s="13">
        <v>0</v>
      </c>
      <c r="O38" s="14">
        <v>0</v>
      </c>
      <c r="P38" s="17"/>
      <c r="Q38" s="15">
        <v>0</v>
      </c>
      <c r="R38" s="14">
        <v>0</v>
      </c>
      <c r="S38" s="15">
        <v>0</v>
      </c>
      <c r="T38" s="14">
        <v>0</v>
      </c>
      <c r="U38" s="17"/>
      <c r="V38" s="30"/>
      <c r="X38" s="30"/>
    </row>
    <row r="39" spans="1:24" ht="30" customHeight="1" x14ac:dyDescent="0.35">
      <c r="A39" s="11">
        <v>16</v>
      </c>
      <c r="B39" s="11">
        <v>52</v>
      </c>
      <c r="C39" s="12" t="s">
        <v>59</v>
      </c>
      <c r="D39" s="13">
        <v>651</v>
      </c>
      <c r="E39" s="13">
        <f t="shared" si="2"/>
        <v>81.375</v>
      </c>
      <c r="F39" s="13">
        <v>45</v>
      </c>
      <c r="G39" s="14">
        <v>144.45000000000002</v>
      </c>
      <c r="H39" s="17">
        <f t="shared" si="0"/>
        <v>55.299539170506918</v>
      </c>
      <c r="I39" s="13">
        <v>25</v>
      </c>
      <c r="J39" s="14">
        <v>130</v>
      </c>
      <c r="K39" s="17">
        <f t="shared" si="1"/>
        <v>30.721966205837177</v>
      </c>
      <c r="L39" s="13">
        <v>0</v>
      </c>
      <c r="M39" s="14">
        <v>0</v>
      </c>
      <c r="N39" s="13">
        <v>0</v>
      </c>
      <c r="O39" s="14">
        <v>0</v>
      </c>
      <c r="P39" s="17"/>
      <c r="Q39" s="15">
        <v>0</v>
      </c>
      <c r="R39" s="14">
        <v>0</v>
      </c>
      <c r="S39" s="15">
        <v>0</v>
      </c>
      <c r="T39" s="14">
        <v>0</v>
      </c>
      <c r="U39" s="17"/>
      <c r="V39" s="30"/>
      <c r="X39" s="30"/>
    </row>
    <row r="40" spans="1:24" ht="30" customHeight="1" x14ac:dyDescent="0.35">
      <c r="A40" s="11">
        <v>17</v>
      </c>
      <c r="B40" s="11">
        <v>9858</v>
      </c>
      <c r="C40" s="12" t="s">
        <v>60</v>
      </c>
      <c r="D40" s="13">
        <v>120</v>
      </c>
      <c r="E40" s="13">
        <f t="shared" si="2"/>
        <v>15</v>
      </c>
      <c r="F40" s="13">
        <v>59</v>
      </c>
      <c r="G40" s="14">
        <v>189.39</v>
      </c>
      <c r="H40" s="17">
        <f t="shared" si="0"/>
        <v>393.33333333333331</v>
      </c>
      <c r="I40" s="13">
        <v>31</v>
      </c>
      <c r="J40" s="14">
        <v>161.19999999999999</v>
      </c>
      <c r="K40" s="17">
        <f t="shared" si="1"/>
        <v>206.66666666666669</v>
      </c>
      <c r="L40" s="13">
        <v>0</v>
      </c>
      <c r="M40" s="14">
        <v>0</v>
      </c>
      <c r="N40" s="13">
        <v>0</v>
      </c>
      <c r="O40" s="14">
        <v>0</v>
      </c>
      <c r="P40" s="17"/>
      <c r="Q40" s="15">
        <v>0</v>
      </c>
      <c r="R40" s="14">
        <v>0</v>
      </c>
      <c r="S40" s="15">
        <v>0</v>
      </c>
      <c r="T40" s="14">
        <v>0</v>
      </c>
      <c r="U40" s="17"/>
      <c r="V40" s="30"/>
      <c r="X40" s="30"/>
    </row>
    <row r="41" spans="1:24" ht="30" customHeight="1" x14ac:dyDescent="0.35">
      <c r="A41" s="11">
        <v>18</v>
      </c>
      <c r="B41" s="11">
        <v>63463</v>
      </c>
      <c r="C41" s="12" t="s">
        <v>61</v>
      </c>
      <c r="D41" s="13">
        <v>6</v>
      </c>
      <c r="E41" s="13">
        <f t="shared" si="2"/>
        <v>0.75</v>
      </c>
      <c r="F41" s="13">
        <v>0</v>
      </c>
      <c r="G41" s="14">
        <v>0</v>
      </c>
      <c r="H41" s="17">
        <f t="shared" si="0"/>
        <v>0</v>
      </c>
      <c r="I41" s="13">
        <v>1</v>
      </c>
      <c r="J41" s="14">
        <v>5.2</v>
      </c>
      <c r="K41" s="17">
        <f t="shared" si="1"/>
        <v>133.33333333333331</v>
      </c>
      <c r="L41" s="13">
        <v>0</v>
      </c>
      <c r="M41" s="14">
        <v>0</v>
      </c>
      <c r="N41" s="13">
        <v>0</v>
      </c>
      <c r="O41" s="14">
        <v>0</v>
      </c>
      <c r="P41" s="17"/>
      <c r="Q41" s="15">
        <v>0</v>
      </c>
      <c r="R41" s="14">
        <v>0</v>
      </c>
      <c r="S41" s="15">
        <v>0</v>
      </c>
      <c r="T41" s="14">
        <v>0</v>
      </c>
      <c r="U41" s="17"/>
      <c r="V41" s="30"/>
      <c r="X41" s="30"/>
    </row>
    <row r="42" spans="1:24" ht="30" customHeight="1" x14ac:dyDescent="0.35">
      <c r="A42" s="11">
        <v>19</v>
      </c>
      <c r="B42" s="11">
        <v>63793</v>
      </c>
      <c r="C42" s="12" t="s">
        <v>62</v>
      </c>
      <c r="D42" s="13">
        <v>39</v>
      </c>
      <c r="E42" s="13">
        <f t="shared" si="2"/>
        <v>4.875</v>
      </c>
      <c r="F42" s="13">
        <v>64</v>
      </c>
      <c r="G42" s="14">
        <v>205.44</v>
      </c>
      <c r="H42" s="17">
        <f t="shared" si="0"/>
        <v>1312.8205128205127</v>
      </c>
      <c r="I42" s="13">
        <v>5</v>
      </c>
      <c r="J42" s="14">
        <v>26</v>
      </c>
      <c r="K42" s="17">
        <f t="shared" si="1"/>
        <v>102.56410256410255</v>
      </c>
      <c r="L42" s="13">
        <v>0</v>
      </c>
      <c r="M42" s="14">
        <v>0</v>
      </c>
      <c r="N42" s="13">
        <v>0</v>
      </c>
      <c r="O42" s="14">
        <v>0</v>
      </c>
      <c r="P42" s="17"/>
      <c r="Q42" s="15">
        <v>0</v>
      </c>
      <c r="R42" s="14">
        <v>0</v>
      </c>
      <c r="S42" s="15">
        <v>0</v>
      </c>
      <c r="T42" s="14">
        <v>0</v>
      </c>
      <c r="U42" s="17"/>
      <c r="V42" s="30"/>
      <c r="X42" s="30"/>
    </row>
    <row r="43" spans="1:24" ht="30" customHeight="1" x14ac:dyDescent="0.35">
      <c r="A43" s="11">
        <v>20</v>
      </c>
      <c r="B43" s="11">
        <v>4423</v>
      </c>
      <c r="C43" s="12" t="s">
        <v>63</v>
      </c>
      <c r="D43" s="13">
        <v>2637</v>
      </c>
      <c r="E43" s="13">
        <f t="shared" si="2"/>
        <v>329.625</v>
      </c>
      <c r="F43" s="13">
        <v>740</v>
      </c>
      <c r="G43" s="14">
        <v>2375.3999999999996</v>
      </c>
      <c r="H43" s="17">
        <f t="shared" si="0"/>
        <v>224.49753507773983</v>
      </c>
      <c r="I43" s="13">
        <v>145</v>
      </c>
      <c r="J43" s="14">
        <v>754</v>
      </c>
      <c r="K43" s="17">
        <f t="shared" si="1"/>
        <v>43.989381873340918</v>
      </c>
      <c r="L43" s="13">
        <v>0</v>
      </c>
      <c r="M43" s="14">
        <v>0</v>
      </c>
      <c r="N43" s="13">
        <v>0</v>
      </c>
      <c r="O43" s="14">
        <v>0</v>
      </c>
      <c r="P43" s="17"/>
      <c r="Q43" s="15">
        <v>0</v>
      </c>
      <c r="R43" s="14">
        <v>0</v>
      </c>
      <c r="S43" s="15">
        <v>0</v>
      </c>
      <c r="T43" s="14">
        <v>0</v>
      </c>
      <c r="U43" s="17"/>
      <c r="V43" s="30"/>
      <c r="X43" s="30"/>
    </row>
    <row r="44" spans="1:24" ht="30" customHeight="1" x14ac:dyDescent="0.35">
      <c r="A44" s="11">
        <v>21</v>
      </c>
      <c r="B44" s="11">
        <v>6577</v>
      </c>
      <c r="C44" s="12" t="s">
        <v>64</v>
      </c>
      <c r="D44" s="13">
        <v>2935</v>
      </c>
      <c r="E44" s="13">
        <f t="shared" si="2"/>
        <v>366.875</v>
      </c>
      <c r="F44" s="13">
        <v>836</v>
      </c>
      <c r="G44" s="14">
        <v>2683.5600000000004</v>
      </c>
      <c r="H44" s="17">
        <f t="shared" si="0"/>
        <v>227.87052810902898</v>
      </c>
      <c r="I44" s="13">
        <v>251</v>
      </c>
      <c r="J44" s="14">
        <v>1305.2</v>
      </c>
      <c r="K44" s="17">
        <f t="shared" si="1"/>
        <v>68.415672913117547</v>
      </c>
      <c r="L44" s="13">
        <v>0</v>
      </c>
      <c r="M44" s="14">
        <v>0</v>
      </c>
      <c r="N44" s="13">
        <v>0</v>
      </c>
      <c r="O44" s="14">
        <v>0</v>
      </c>
      <c r="P44" s="17"/>
      <c r="Q44" s="15">
        <v>0</v>
      </c>
      <c r="R44" s="14">
        <v>0</v>
      </c>
      <c r="S44" s="15">
        <v>0</v>
      </c>
      <c r="T44" s="14">
        <v>0</v>
      </c>
      <c r="U44" s="17"/>
      <c r="V44" s="30"/>
      <c r="X44" s="30"/>
    </row>
    <row r="45" spans="1:24" ht="30" customHeight="1" x14ac:dyDescent="0.35">
      <c r="A45" s="11">
        <v>22</v>
      </c>
      <c r="B45" s="11">
        <v>4479</v>
      </c>
      <c r="C45" s="12" t="s">
        <v>65</v>
      </c>
      <c r="D45" s="13">
        <v>224</v>
      </c>
      <c r="E45" s="13">
        <f t="shared" si="2"/>
        <v>28</v>
      </c>
      <c r="F45" s="13">
        <v>40</v>
      </c>
      <c r="G45" s="14">
        <v>128.4</v>
      </c>
      <c r="H45" s="17">
        <f t="shared" si="0"/>
        <v>142.85714285714286</v>
      </c>
      <c r="I45" s="13">
        <v>8</v>
      </c>
      <c r="J45" s="14">
        <v>41.6</v>
      </c>
      <c r="K45" s="17">
        <f t="shared" si="1"/>
        <v>28.571428571428569</v>
      </c>
      <c r="L45" s="13">
        <v>0</v>
      </c>
      <c r="M45" s="14">
        <v>0</v>
      </c>
      <c r="N45" s="13">
        <v>0</v>
      </c>
      <c r="O45" s="14">
        <v>0</v>
      </c>
      <c r="P45" s="17"/>
      <c r="Q45" s="15">
        <v>0</v>
      </c>
      <c r="R45" s="14">
        <v>0</v>
      </c>
      <c r="S45" s="15">
        <v>0</v>
      </c>
      <c r="T45" s="14">
        <v>0</v>
      </c>
      <c r="U45" s="17"/>
      <c r="V45" s="30"/>
      <c r="X45" s="30"/>
    </row>
    <row r="46" spans="1:24" ht="30" customHeight="1" x14ac:dyDescent="0.35">
      <c r="A46" s="11">
        <v>23</v>
      </c>
      <c r="B46" s="11">
        <v>4477</v>
      </c>
      <c r="C46" s="12" t="s">
        <v>66</v>
      </c>
      <c r="D46" s="13">
        <v>803</v>
      </c>
      <c r="E46" s="13">
        <f t="shared" si="2"/>
        <v>100.375</v>
      </c>
      <c r="F46" s="13">
        <v>93</v>
      </c>
      <c r="G46" s="14">
        <v>298.52999999999997</v>
      </c>
      <c r="H46" s="17">
        <f t="shared" si="0"/>
        <v>92.65255292652553</v>
      </c>
      <c r="I46" s="13">
        <v>44</v>
      </c>
      <c r="J46" s="14">
        <v>228.8</v>
      </c>
      <c r="K46" s="17">
        <f t="shared" si="1"/>
        <v>43.835616438356162</v>
      </c>
      <c r="L46" s="13">
        <v>0</v>
      </c>
      <c r="M46" s="14">
        <v>0</v>
      </c>
      <c r="N46" s="13">
        <v>0</v>
      </c>
      <c r="O46" s="14">
        <v>0</v>
      </c>
      <c r="P46" s="17"/>
      <c r="Q46" s="15">
        <v>0</v>
      </c>
      <c r="R46" s="14">
        <v>0</v>
      </c>
      <c r="S46" s="15">
        <v>0</v>
      </c>
      <c r="T46" s="14">
        <v>0</v>
      </c>
      <c r="U46" s="17"/>
      <c r="V46" s="30"/>
      <c r="X46" s="30"/>
    </row>
    <row r="47" spans="1:24" ht="30" customHeight="1" x14ac:dyDescent="0.35">
      <c r="A47" s="11">
        <v>24</v>
      </c>
      <c r="B47" s="11">
        <v>4488</v>
      </c>
      <c r="C47" s="12" t="s">
        <v>67</v>
      </c>
      <c r="D47" s="13">
        <v>1026</v>
      </c>
      <c r="E47" s="13">
        <f t="shared" si="2"/>
        <v>128.25</v>
      </c>
      <c r="F47" s="13">
        <v>54</v>
      </c>
      <c r="G47" s="14">
        <v>173.34</v>
      </c>
      <c r="H47" s="17">
        <f t="shared" si="0"/>
        <v>42.105263157894733</v>
      </c>
      <c r="I47" s="13">
        <v>55</v>
      </c>
      <c r="J47" s="14">
        <v>286</v>
      </c>
      <c r="K47" s="17">
        <f t="shared" si="1"/>
        <v>42.884990253411303</v>
      </c>
      <c r="L47" s="13">
        <v>0</v>
      </c>
      <c r="M47" s="14">
        <v>0</v>
      </c>
      <c r="N47" s="13">
        <v>0</v>
      </c>
      <c r="O47" s="14">
        <v>0</v>
      </c>
      <c r="P47" s="17"/>
      <c r="Q47" s="15">
        <v>0</v>
      </c>
      <c r="R47" s="14">
        <v>0</v>
      </c>
      <c r="S47" s="15">
        <v>0</v>
      </c>
      <c r="T47" s="14">
        <v>0</v>
      </c>
      <c r="U47" s="17"/>
      <c r="V47" s="30"/>
      <c r="X47" s="30"/>
    </row>
    <row r="48" spans="1:24" ht="30" customHeight="1" x14ac:dyDescent="0.35">
      <c r="A48" s="11">
        <v>25</v>
      </c>
      <c r="B48" s="11">
        <v>4490</v>
      </c>
      <c r="C48" s="12" t="s">
        <v>68</v>
      </c>
      <c r="D48" s="13">
        <v>203</v>
      </c>
      <c r="E48" s="13">
        <f t="shared" si="2"/>
        <v>25.375</v>
      </c>
      <c r="F48" s="13">
        <v>32</v>
      </c>
      <c r="G48" s="14">
        <v>102.72</v>
      </c>
      <c r="H48" s="17">
        <f t="shared" si="0"/>
        <v>126.10837438423646</v>
      </c>
      <c r="I48" s="13">
        <v>10</v>
      </c>
      <c r="J48" s="14">
        <v>52</v>
      </c>
      <c r="K48" s="17">
        <f t="shared" si="1"/>
        <v>39.408866995073893</v>
      </c>
      <c r="L48" s="13">
        <v>0</v>
      </c>
      <c r="M48" s="14">
        <v>0</v>
      </c>
      <c r="N48" s="13">
        <v>0</v>
      </c>
      <c r="O48" s="14">
        <v>0</v>
      </c>
      <c r="P48" s="17"/>
      <c r="Q48" s="15">
        <v>0</v>
      </c>
      <c r="R48" s="14">
        <v>0</v>
      </c>
      <c r="S48" s="15">
        <v>0</v>
      </c>
      <c r="T48" s="14">
        <v>0</v>
      </c>
      <c r="U48" s="17"/>
      <c r="V48" s="30"/>
      <c r="X48" s="30"/>
    </row>
    <row r="49" spans="1:24" ht="30" customHeight="1" x14ac:dyDescent="0.35">
      <c r="A49" s="11">
        <v>26</v>
      </c>
      <c r="B49" s="11">
        <v>4520</v>
      </c>
      <c r="C49" s="12" t="s">
        <v>69</v>
      </c>
      <c r="D49" s="13">
        <v>236</v>
      </c>
      <c r="E49" s="13">
        <f t="shared" si="2"/>
        <v>29.5</v>
      </c>
      <c r="F49" s="13">
        <v>53</v>
      </c>
      <c r="G49" s="14">
        <v>170.13</v>
      </c>
      <c r="H49" s="17">
        <f t="shared" si="0"/>
        <v>179.66101694915255</v>
      </c>
      <c r="I49" s="13">
        <v>12</v>
      </c>
      <c r="J49" s="14">
        <v>62.4</v>
      </c>
      <c r="K49" s="17">
        <f t="shared" si="1"/>
        <v>40.677966101694921</v>
      </c>
      <c r="L49" s="13">
        <v>0</v>
      </c>
      <c r="M49" s="14">
        <v>0</v>
      </c>
      <c r="N49" s="13">
        <v>0</v>
      </c>
      <c r="O49" s="14">
        <v>0</v>
      </c>
      <c r="P49" s="17"/>
      <c r="Q49" s="15">
        <v>0</v>
      </c>
      <c r="R49" s="14">
        <v>0</v>
      </c>
      <c r="S49" s="15">
        <v>0</v>
      </c>
      <c r="T49" s="14">
        <v>0</v>
      </c>
      <c r="U49" s="17"/>
      <c r="V49" s="30"/>
      <c r="X49" s="30"/>
    </row>
    <row r="50" spans="1:24" ht="30" customHeight="1" x14ac:dyDescent="0.35">
      <c r="A50" s="11">
        <v>27</v>
      </c>
      <c r="B50" s="11">
        <v>4519</v>
      </c>
      <c r="C50" s="12" t="s">
        <v>70</v>
      </c>
      <c r="D50" s="13">
        <v>286</v>
      </c>
      <c r="E50" s="13">
        <f t="shared" si="2"/>
        <v>35.75</v>
      </c>
      <c r="F50" s="13">
        <v>55</v>
      </c>
      <c r="G50" s="14">
        <v>176.55</v>
      </c>
      <c r="H50" s="17">
        <f t="shared" si="0"/>
        <v>153.84615384615387</v>
      </c>
      <c r="I50" s="13">
        <v>16</v>
      </c>
      <c r="J50" s="14">
        <v>83.2</v>
      </c>
      <c r="K50" s="17">
        <f t="shared" si="1"/>
        <v>44.755244755244753</v>
      </c>
      <c r="L50" s="13">
        <v>0</v>
      </c>
      <c r="M50" s="14">
        <v>0</v>
      </c>
      <c r="N50" s="13">
        <v>0</v>
      </c>
      <c r="O50" s="14">
        <v>0</v>
      </c>
      <c r="P50" s="17"/>
      <c r="Q50" s="15">
        <v>0</v>
      </c>
      <c r="R50" s="14">
        <v>0</v>
      </c>
      <c r="S50" s="15">
        <v>0</v>
      </c>
      <c r="T50" s="14">
        <v>0</v>
      </c>
      <c r="U50" s="17"/>
      <c r="V50" s="30"/>
      <c r="X50" s="30"/>
    </row>
    <row r="51" spans="1:24" ht="30" customHeight="1" x14ac:dyDescent="0.35">
      <c r="A51" s="11">
        <v>28</v>
      </c>
      <c r="B51" s="11">
        <v>4536</v>
      </c>
      <c r="C51" s="12" t="s">
        <v>71</v>
      </c>
      <c r="D51" s="13">
        <v>2763</v>
      </c>
      <c r="E51" s="13">
        <f t="shared" si="2"/>
        <v>345.375</v>
      </c>
      <c r="F51" s="13">
        <v>693</v>
      </c>
      <c r="G51" s="14">
        <v>2224.5299999999997</v>
      </c>
      <c r="H51" s="17">
        <f t="shared" si="0"/>
        <v>200.65146579804559</v>
      </c>
      <c r="I51" s="13">
        <v>320</v>
      </c>
      <c r="J51" s="14">
        <v>1664</v>
      </c>
      <c r="K51" s="17">
        <f t="shared" si="1"/>
        <v>92.652913499819036</v>
      </c>
      <c r="L51" s="13">
        <v>449</v>
      </c>
      <c r="M51" s="14">
        <v>8836.32</v>
      </c>
      <c r="N51" s="13">
        <v>0</v>
      </c>
      <c r="O51" s="14">
        <v>0</v>
      </c>
      <c r="P51" s="17"/>
      <c r="Q51" s="15">
        <v>446</v>
      </c>
      <c r="R51" s="14">
        <v>8143.96</v>
      </c>
      <c r="S51" s="15">
        <v>0</v>
      </c>
      <c r="T51" s="14">
        <v>0</v>
      </c>
      <c r="U51" s="17"/>
      <c r="V51" s="30"/>
      <c r="X51" s="30"/>
    </row>
    <row r="52" spans="1:24" ht="30" customHeight="1" x14ac:dyDescent="0.35">
      <c r="A52" s="11">
        <v>29</v>
      </c>
      <c r="B52" s="11">
        <v>4541</v>
      </c>
      <c r="C52" s="12" t="s">
        <v>72</v>
      </c>
      <c r="D52" s="13">
        <v>3848</v>
      </c>
      <c r="E52" s="13">
        <f t="shared" si="2"/>
        <v>481</v>
      </c>
      <c r="F52" s="13">
        <v>1197</v>
      </c>
      <c r="G52" s="14">
        <v>3842.37</v>
      </c>
      <c r="H52" s="17">
        <f t="shared" si="0"/>
        <v>248.85654885654884</v>
      </c>
      <c r="I52" s="13">
        <v>391</v>
      </c>
      <c r="J52" s="14">
        <v>2033.1999999999998</v>
      </c>
      <c r="K52" s="17">
        <f t="shared" si="1"/>
        <v>81.28898128898129</v>
      </c>
      <c r="L52" s="13">
        <v>0</v>
      </c>
      <c r="M52" s="14">
        <v>0</v>
      </c>
      <c r="N52" s="13">
        <v>0</v>
      </c>
      <c r="O52" s="14">
        <v>0</v>
      </c>
      <c r="P52" s="17"/>
      <c r="Q52" s="15">
        <v>0</v>
      </c>
      <c r="R52" s="14">
        <v>0</v>
      </c>
      <c r="S52" s="15">
        <v>0</v>
      </c>
      <c r="T52" s="14">
        <v>0</v>
      </c>
      <c r="U52" s="17"/>
      <c r="V52" s="30"/>
      <c r="X52" s="30"/>
    </row>
    <row r="53" spans="1:24" ht="30" customHeight="1" x14ac:dyDescent="0.35">
      <c r="A53" s="11">
        <v>30</v>
      </c>
      <c r="B53" s="11">
        <v>4538</v>
      </c>
      <c r="C53" s="12" t="s">
        <v>73</v>
      </c>
      <c r="D53" s="13">
        <v>120</v>
      </c>
      <c r="E53" s="13">
        <f t="shared" si="2"/>
        <v>15</v>
      </c>
      <c r="F53" s="13">
        <v>8</v>
      </c>
      <c r="G53" s="14">
        <v>25.68</v>
      </c>
      <c r="H53" s="17">
        <f t="shared" si="0"/>
        <v>53.333333333333336</v>
      </c>
      <c r="I53" s="13">
        <v>1</v>
      </c>
      <c r="J53" s="14">
        <v>5.2</v>
      </c>
      <c r="K53" s="17">
        <f t="shared" si="1"/>
        <v>6.666666666666667</v>
      </c>
      <c r="L53" s="13">
        <v>0</v>
      </c>
      <c r="M53" s="14">
        <v>0</v>
      </c>
      <c r="N53" s="13">
        <v>0</v>
      </c>
      <c r="O53" s="14">
        <v>0</v>
      </c>
      <c r="P53" s="17"/>
      <c r="Q53" s="15">
        <v>0</v>
      </c>
      <c r="R53" s="14">
        <v>0</v>
      </c>
      <c r="S53" s="15">
        <v>0</v>
      </c>
      <c r="T53" s="14">
        <v>0</v>
      </c>
      <c r="U53" s="17"/>
      <c r="V53" s="30"/>
      <c r="X53" s="30"/>
    </row>
    <row r="54" spans="1:24" ht="30" customHeight="1" x14ac:dyDescent="0.35">
      <c r="A54" s="11">
        <v>31</v>
      </c>
      <c r="B54" s="11">
        <v>4543</v>
      </c>
      <c r="C54" s="12" t="s">
        <v>74</v>
      </c>
      <c r="D54" s="13">
        <v>329</v>
      </c>
      <c r="E54" s="13">
        <f t="shared" si="2"/>
        <v>41.125</v>
      </c>
      <c r="F54" s="13">
        <v>102</v>
      </c>
      <c r="G54" s="14">
        <v>327.41999999999996</v>
      </c>
      <c r="H54" s="17">
        <f t="shared" si="0"/>
        <v>248.02431610942247</v>
      </c>
      <c r="I54" s="13">
        <v>39</v>
      </c>
      <c r="J54" s="14">
        <v>202.8</v>
      </c>
      <c r="K54" s="17">
        <f t="shared" si="1"/>
        <v>94.832826747720361</v>
      </c>
      <c r="L54" s="13">
        <v>0</v>
      </c>
      <c r="M54" s="14">
        <v>0</v>
      </c>
      <c r="N54" s="13">
        <v>0</v>
      </c>
      <c r="O54" s="14">
        <v>0</v>
      </c>
      <c r="P54" s="17"/>
      <c r="Q54" s="15">
        <v>0</v>
      </c>
      <c r="R54" s="14">
        <v>0</v>
      </c>
      <c r="S54" s="15">
        <v>0</v>
      </c>
      <c r="T54" s="14">
        <v>0</v>
      </c>
      <c r="U54" s="17"/>
      <c r="V54" s="30"/>
      <c r="X54" s="30"/>
    </row>
    <row r="55" spans="1:24" ht="30" customHeight="1" x14ac:dyDescent="0.35">
      <c r="A55" s="11">
        <v>32</v>
      </c>
      <c r="B55" s="11">
        <v>4574</v>
      </c>
      <c r="C55" s="12" t="s">
        <v>75</v>
      </c>
      <c r="D55" s="13">
        <v>1483</v>
      </c>
      <c r="E55" s="13">
        <f t="shared" si="2"/>
        <v>185.375</v>
      </c>
      <c r="F55" s="13">
        <v>602</v>
      </c>
      <c r="G55" s="14">
        <v>1932.4199999999996</v>
      </c>
      <c r="H55" s="17">
        <f t="shared" si="0"/>
        <v>324.74713418745785</v>
      </c>
      <c r="I55" s="13">
        <v>69</v>
      </c>
      <c r="J55" s="14">
        <v>358.79999999999995</v>
      </c>
      <c r="K55" s="17">
        <f t="shared" si="1"/>
        <v>37.221847606203639</v>
      </c>
      <c r="L55" s="13">
        <v>0</v>
      </c>
      <c r="M55" s="14">
        <v>0</v>
      </c>
      <c r="N55" s="13">
        <v>0</v>
      </c>
      <c r="O55" s="14">
        <v>0</v>
      </c>
      <c r="P55" s="17"/>
      <c r="Q55" s="15">
        <v>0</v>
      </c>
      <c r="R55" s="14">
        <v>0</v>
      </c>
      <c r="S55" s="15">
        <v>0</v>
      </c>
      <c r="T55" s="14">
        <v>0</v>
      </c>
      <c r="U55" s="17"/>
      <c r="V55" s="30"/>
      <c r="X55" s="30"/>
    </row>
    <row r="56" spans="1:24" ht="30" customHeight="1" x14ac:dyDescent="0.35">
      <c r="A56" s="11">
        <v>33</v>
      </c>
      <c r="B56" s="11">
        <v>4577</v>
      </c>
      <c r="C56" s="12" t="s">
        <v>76</v>
      </c>
      <c r="D56" s="13">
        <v>2831</v>
      </c>
      <c r="E56" s="13">
        <f t="shared" si="2"/>
        <v>353.875</v>
      </c>
      <c r="F56" s="13">
        <v>1106</v>
      </c>
      <c r="G56" s="14">
        <v>3550.2599999999998</v>
      </c>
      <c r="H56" s="17">
        <f t="shared" si="0"/>
        <v>312.53973860826562</v>
      </c>
      <c r="I56" s="13">
        <v>289</v>
      </c>
      <c r="J56" s="14">
        <v>1502.8</v>
      </c>
      <c r="K56" s="17">
        <f t="shared" si="1"/>
        <v>81.667255386789122</v>
      </c>
      <c r="L56" s="13">
        <v>0</v>
      </c>
      <c r="M56" s="14">
        <v>0</v>
      </c>
      <c r="N56" s="13">
        <v>0</v>
      </c>
      <c r="O56" s="14">
        <v>0</v>
      </c>
      <c r="P56" s="17"/>
      <c r="Q56" s="15">
        <v>0</v>
      </c>
      <c r="R56" s="14">
        <v>0</v>
      </c>
      <c r="S56" s="15">
        <v>0</v>
      </c>
      <c r="T56" s="14">
        <v>0</v>
      </c>
      <c r="U56" s="17"/>
      <c r="V56" s="30"/>
      <c r="X56" s="30"/>
    </row>
    <row r="57" spans="1:24" ht="30" customHeight="1" x14ac:dyDescent="0.35">
      <c r="A57" s="11">
        <v>34</v>
      </c>
      <c r="B57" s="11">
        <v>4624</v>
      </c>
      <c r="C57" s="12" t="s">
        <v>77</v>
      </c>
      <c r="D57" s="13">
        <v>1043</v>
      </c>
      <c r="E57" s="13">
        <f t="shared" si="2"/>
        <v>130.375</v>
      </c>
      <c r="F57" s="13">
        <v>226</v>
      </c>
      <c r="G57" s="14">
        <v>725.46</v>
      </c>
      <c r="H57" s="17">
        <f t="shared" ref="H57:H103" si="3">F57/E57*100</f>
        <v>173.34611697027805</v>
      </c>
      <c r="I57" s="13">
        <v>63</v>
      </c>
      <c r="J57" s="14">
        <v>327.60000000000002</v>
      </c>
      <c r="K57" s="17">
        <f t="shared" ref="K57:K103" si="4">I57/E57*100</f>
        <v>48.322147651006716</v>
      </c>
      <c r="L57" s="13">
        <v>0</v>
      </c>
      <c r="M57" s="14">
        <v>0</v>
      </c>
      <c r="N57" s="13">
        <v>0</v>
      </c>
      <c r="O57" s="14">
        <v>0</v>
      </c>
      <c r="P57" s="17"/>
      <c r="Q57" s="15">
        <v>0</v>
      </c>
      <c r="R57" s="14">
        <v>0</v>
      </c>
      <c r="S57" s="15">
        <v>0</v>
      </c>
      <c r="T57" s="14">
        <v>0</v>
      </c>
      <c r="U57" s="17"/>
      <c r="V57" s="30"/>
      <c r="X57" s="30"/>
    </row>
    <row r="58" spans="1:24" ht="30" customHeight="1" x14ac:dyDescent="0.35">
      <c r="A58" s="11">
        <v>35</v>
      </c>
      <c r="B58" s="11">
        <v>4643</v>
      </c>
      <c r="C58" s="12" t="s">
        <v>78</v>
      </c>
      <c r="D58" s="13">
        <v>484</v>
      </c>
      <c r="E58" s="13">
        <f t="shared" ref="E58:E104" si="5">D58/2/4</f>
        <v>60.5</v>
      </c>
      <c r="F58" s="13">
        <v>126</v>
      </c>
      <c r="G58" s="14">
        <v>404.46000000000004</v>
      </c>
      <c r="H58" s="17">
        <f t="shared" si="3"/>
        <v>208.26446280991738</v>
      </c>
      <c r="I58" s="13">
        <v>42</v>
      </c>
      <c r="J58" s="14">
        <v>218.4</v>
      </c>
      <c r="K58" s="17">
        <f t="shared" si="4"/>
        <v>69.421487603305792</v>
      </c>
      <c r="L58" s="13">
        <v>0</v>
      </c>
      <c r="M58" s="14">
        <v>0</v>
      </c>
      <c r="N58" s="13">
        <v>0</v>
      </c>
      <c r="O58" s="14">
        <v>0</v>
      </c>
      <c r="P58" s="17"/>
      <c r="Q58" s="15">
        <v>0</v>
      </c>
      <c r="R58" s="14">
        <v>0</v>
      </c>
      <c r="S58" s="15">
        <v>0</v>
      </c>
      <c r="T58" s="14">
        <v>0</v>
      </c>
      <c r="U58" s="17"/>
      <c r="V58" s="30"/>
      <c r="X58" s="30"/>
    </row>
    <row r="59" spans="1:24" ht="30" customHeight="1" x14ac:dyDescent="0.35">
      <c r="A59" s="11">
        <v>36</v>
      </c>
      <c r="B59" s="11">
        <v>4646</v>
      </c>
      <c r="C59" s="12" t="s">
        <v>79</v>
      </c>
      <c r="D59" s="13">
        <v>1437</v>
      </c>
      <c r="E59" s="13">
        <f t="shared" si="5"/>
        <v>179.625</v>
      </c>
      <c r="F59" s="13">
        <v>346</v>
      </c>
      <c r="G59" s="14">
        <v>1110.6599999999999</v>
      </c>
      <c r="H59" s="17">
        <f t="shared" si="3"/>
        <v>192.62352122477384</v>
      </c>
      <c r="I59" s="13">
        <v>95</v>
      </c>
      <c r="J59" s="14">
        <v>494</v>
      </c>
      <c r="K59" s="17">
        <f t="shared" si="4"/>
        <v>52.887961029923446</v>
      </c>
      <c r="L59" s="13">
        <v>0</v>
      </c>
      <c r="M59" s="14">
        <v>0</v>
      </c>
      <c r="N59" s="13">
        <v>0</v>
      </c>
      <c r="O59" s="14">
        <v>0</v>
      </c>
      <c r="P59" s="17"/>
      <c r="Q59" s="15">
        <v>0</v>
      </c>
      <c r="R59" s="14">
        <v>0</v>
      </c>
      <c r="S59" s="15">
        <v>0</v>
      </c>
      <c r="T59" s="14">
        <v>0</v>
      </c>
      <c r="U59" s="17"/>
      <c r="V59" s="30"/>
      <c r="X59" s="30"/>
    </row>
    <row r="60" spans="1:24" ht="30" customHeight="1" x14ac:dyDescent="0.35">
      <c r="A60" s="11">
        <v>37</v>
      </c>
      <c r="B60" s="11">
        <v>4656</v>
      </c>
      <c r="C60" s="12" t="s">
        <v>80</v>
      </c>
      <c r="D60" s="13">
        <v>417</v>
      </c>
      <c r="E60" s="13">
        <f t="shared" si="5"/>
        <v>52.125</v>
      </c>
      <c r="F60" s="13">
        <v>224</v>
      </c>
      <c r="G60" s="14">
        <v>719.04000000000008</v>
      </c>
      <c r="H60" s="17">
        <f t="shared" si="3"/>
        <v>429.73621103117506</v>
      </c>
      <c r="I60" s="13">
        <v>10</v>
      </c>
      <c r="J60" s="14">
        <v>52</v>
      </c>
      <c r="K60" s="17">
        <f t="shared" si="4"/>
        <v>19.18465227817746</v>
      </c>
      <c r="L60" s="13">
        <v>0</v>
      </c>
      <c r="M60" s="14">
        <v>0</v>
      </c>
      <c r="N60" s="13">
        <v>0</v>
      </c>
      <c r="O60" s="14">
        <v>0</v>
      </c>
      <c r="P60" s="17"/>
      <c r="Q60" s="15">
        <v>0</v>
      </c>
      <c r="R60" s="14">
        <v>0</v>
      </c>
      <c r="S60" s="15">
        <v>0</v>
      </c>
      <c r="T60" s="14">
        <v>0</v>
      </c>
      <c r="U60" s="17"/>
      <c r="V60" s="30"/>
      <c r="X60" s="30"/>
    </row>
    <row r="61" spans="1:24" ht="30" customHeight="1" x14ac:dyDescent="0.35">
      <c r="A61" s="11">
        <v>38</v>
      </c>
      <c r="B61" s="11">
        <v>4672</v>
      </c>
      <c r="C61" s="12" t="s">
        <v>81</v>
      </c>
      <c r="D61" s="13">
        <v>604</v>
      </c>
      <c r="E61" s="13">
        <f t="shared" si="5"/>
        <v>75.5</v>
      </c>
      <c r="F61" s="13">
        <v>22</v>
      </c>
      <c r="G61" s="14">
        <v>70.62</v>
      </c>
      <c r="H61" s="17">
        <f t="shared" si="3"/>
        <v>29.139072847682119</v>
      </c>
      <c r="I61" s="13">
        <v>12</v>
      </c>
      <c r="J61" s="14">
        <v>62.4</v>
      </c>
      <c r="K61" s="17">
        <f t="shared" si="4"/>
        <v>15.894039735099339</v>
      </c>
      <c r="L61" s="13">
        <v>0</v>
      </c>
      <c r="M61" s="14">
        <v>0</v>
      </c>
      <c r="N61" s="13">
        <v>0</v>
      </c>
      <c r="O61" s="14">
        <v>0</v>
      </c>
      <c r="P61" s="17"/>
      <c r="Q61" s="15">
        <v>0</v>
      </c>
      <c r="R61" s="14">
        <v>0</v>
      </c>
      <c r="S61" s="15">
        <v>0</v>
      </c>
      <c r="T61" s="14">
        <v>0</v>
      </c>
      <c r="U61" s="17"/>
      <c r="V61" s="30"/>
      <c r="X61" s="30"/>
    </row>
    <row r="62" spans="1:24" ht="30" customHeight="1" x14ac:dyDescent="0.35">
      <c r="A62" s="11">
        <v>39</v>
      </c>
      <c r="B62" s="11">
        <v>4695</v>
      </c>
      <c r="C62" s="12" t="s">
        <v>82</v>
      </c>
      <c r="D62" s="13">
        <v>199</v>
      </c>
      <c r="E62" s="13">
        <f t="shared" si="5"/>
        <v>24.875</v>
      </c>
      <c r="F62" s="13">
        <v>0</v>
      </c>
      <c r="G62" s="14">
        <v>0</v>
      </c>
      <c r="H62" s="17">
        <f t="shared" si="3"/>
        <v>0</v>
      </c>
      <c r="I62" s="13">
        <v>0</v>
      </c>
      <c r="J62" s="14">
        <v>0</v>
      </c>
      <c r="K62" s="17">
        <f t="shared" si="4"/>
        <v>0</v>
      </c>
      <c r="L62" s="13">
        <v>0</v>
      </c>
      <c r="M62" s="14">
        <v>0</v>
      </c>
      <c r="N62" s="13">
        <v>0</v>
      </c>
      <c r="O62" s="14">
        <v>0</v>
      </c>
      <c r="P62" s="17"/>
      <c r="Q62" s="15">
        <v>0</v>
      </c>
      <c r="R62" s="14">
        <v>0</v>
      </c>
      <c r="S62" s="15">
        <v>0</v>
      </c>
      <c r="T62" s="14">
        <v>0</v>
      </c>
      <c r="U62" s="17"/>
      <c r="V62" s="30"/>
      <c r="X62" s="30"/>
    </row>
    <row r="63" spans="1:24" ht="30" customHeight="1" x14ac:dyDescent="0.35">
      <c r="A63" s="11">
        <v>40</v>
      </c>
      <c r="B63" s="11">
        <v>4701</v>
      </c>
      <c r="C63" s="12" t="s">
        <v>83</v>
      </c>
      <c r="D63" s="13">
        <v>886</v>
      </c>
      <c r="E63" s="13">
        <f t="shared" si="5"/>
        <v>110.75</v>
      </c>
      <c r="F63" s="13">
        <v>85</v>
      </c>
      <c r="G63" s="14">
        <v>272.85000000000002</v>
      </c>
      <c r="H63" s="17">
        <f t="shared" si="3"/>
        <v>76.74943566591422</v>
      </c>
      <c r="I63" s="13">
        <v>53</v>
      </c>
      <c r="J63" s="14">
        <v>275.60000000000002</v>
      </c>
      <c r="K63" s="17">
        <f t="shared" si="4"/>
        <v>47.855530474040634</v>
      </c>
      <c r="L63" s="13">
        <v>0</v>
      </c>
      <c r="M63" s="14">
        <v>0</v>
      </c>
      <c r="N63" s="13">
        <v>0</v>
      </c>
      <c r="O63" s="14">
        <v>0</v>
      </c>
      <c r="P63" s="17"/>
      <c r="Q63" s="15">
        <v>0</v>
      </c>
      <c r="R63" s="14">
        <v>0</v>
      </c>
      <c r="S63" s="15">
        <v>0</v>
      </c>
      <c r="T63" s="14">
        <v>0</v>
      </c>
      <c r="U63" s="17"/>
      <c r="V63" s="30"/>
      <c r="X63" s="30"/>
    </row>
    <row r="64" spans="1:24" ht="30" customHeight="1" x14ac:dyDescent="0.35">
      <c r="A64" s="11">
        <v>41</v>
      </c>
      <c r="B64" s="11">
        <v>4730</v>
      </c>
      <c r="C64" s="12" t="s">
        <v>84</v>
      </c>
      <c r="D64" s="13">
        <v>134</v>
      </c>
      <c r="E64" s="13">
        <f t="shared" si="5"/>
        <v>16.75</v>
      </c>
      <c r="F64" s="13">
        <v>12</v>
      </c>
      <c r="G64" s="14">
        <v>38.520000000000003</v>
      </c>
      <c r="H64" s="17">
        <f t="shared" si="3"/>
        <v>71.641791044776113</v>
      </c>
      <c r="I64" s="13">
        <v>2</v>
      </c>
      <c r="J64" s="14">
        <v>10.4</v>
      </c>
      <c r="K64" s="17">
        <f t="shared" si="4"/>
        <v>11.940298507462686</v>
      </c>
      <c r="L64" s="13">
        <v>0</v>
      </c>
      <c r="M64" s="14">
        <v>0</v>
      </c>
      <c r="N64" s="13">
        <v>0</v>
      </c>
      <c r="O64" s="14">
        <v>0</v>
      </c>
      <c r="P64" s="17"/>
      <c r="Q64" s="15">
        <v>0</v>
      </c>
      <c r="R64" s="14">
        <v>0</v>
      </c>
      <c r="S64" s="15">
        <v>0</v>
      </c>
      <c r="T64" s="14">
        <v>0</v>
      </c>
      <c r="U64" s="17"/>
      <c r="V64" s="30"/>
      <c r="X64" s="30"/>
    </row>
    <row r="65" spans="1:24" ht="30" customHeight="1" x14ac:dyDescent="0.35">
      <c r="A65" s="11">
        <v>42</v>
      </c>
      <c r="B65" s="11">
        <v>4739</v>
      </c>
      <c r="C65" s="12" t="s">
        <v>85</v>
      </c>
      <c r="D65" s="13">
        <v>471</v>
      </c>
      <c r="E65" s="13">
        <f t="shared" si="5"/>
        <v>58.875</v>
      </c>
      <c r="F65" s="13">
        <v>22</v>
      </c>
      <c r="G65" s="14">
        <v>70.62</v>
      </c>
      <c r="H65" s="17">
        <f t="shared" si="3"/>
        <v>37.367303609341825</v>
      </c>
      <c r="I65" s="13">
        <v>8</v>
      </c>
      <c r="J65" s="14">
        <v>41.6</v>
      </c>
      <c r="K65" s="17">
        <f t="shared" si="4"/>
        <v>13.588110403397028</v>
      </c>
      <c r="L65" s="13">
        <v>0</v>
      </c>
      <c r="M65" s="14">
        <v>0</v>
      </c>
      <c r="N65" s="13">
        <v>0</v>
      </c>
      <c r="O65" s="14">
        <v>0</v>
      </c>
      <c r="P65" s="17"/>
      <c r="Q65" s="15">
        <v>0</v>
      </c>
      <c r="R65" s="14">
        <v>0</v>
      </c>
      <c r="S65" s="15">
        <v>0</v>
      </c>
      <c r="T65" s="14">
        <v>0</v>
      </c>
      <c r="U65" s="17"/>
      <c r="V65" s="30"/>
      <c r="X65" s="30"/>
    </row>
    <row r="66" spans="1:24" ht="30" customHeight="1" x14ac:dyDescent="0.35">
      <c r="A66" s="11">
        <v>43</v>
      </c>
      <c r="B66" s="11">
        <v>4769</v>
      </c>
      <c r="C66" s="12" t="s">
        <v>86</v>
      </c>
      <c r="D66" s="13">
        <v>318</v>
      </c>
      <c r="E66" s="13">
        <f t="shared" si="5"/>
        <v>39.75</v>
      </c>
      <c r="F66" s="13">
        <v>76</v>
      </c>
      <c r="G66" s="14">
        <v>243.95999999999998</v>
      </c>
      <c r="H66" s="17">
        <f t="shared" si="3"/>
        <v>191.19496855345912</v>
      </c>
      <c r="I66" s="13">
        <v>36</v>
      </c>
      <c r="J66" s="14">
        <v>187.2</v>
      </c>
      <c r="K66" s="17">
        <f t="shared" si="4"/>
        <v>90.566037735849065</v>
      </c>
      <c r="L66" s="13">
        <v>0</v>
      </c>
      <c r="M66" s="14">
        <v>0</v>
      </c>
      <c r="N66" s="13">
        <v>0</v>
      </c>
      <c r="O66" s="14">
        <v>0</v>
      </c>
      <c r="P66" s="17"/>
      <c r="Q66" s="15">
        <v>0</v>
      </c>
      <c r="R66" s="14">
        <v>0</v>
      </c>
      <c r="S66" s="15">
        <v>0</v>
      </c>
      <c r="T66" s="14">
        <v>0</v>
      </c>
      <c r="U66" s="17"/>
      <c r="V66" s="30"/>
      <c r="X66" s="30"/>
    </row>
    <row r="67" spans="1:24" ht="30" customHeight="1" x14ac:dyDescent="0.35">
      <c r="A67" s="11">
        <v>44</v>
      </c>
      <c r="B67" s="11">
        <v>6074</v>
      </c>
      <c r="C67" s="12" t="s">
        <v>87</v>
      </c>
      <c r="D67" s="13">
        <v>186</v>
      </c>
      <c r="E67" s="13">
        <f t="shared" si="5"/>
        <v>23.25</v>
      </c>
      <c r="F67" s="13">
        <v>10</v>
      </c>
      <c r="G67" s="14">
        <v>32.1</v>
      </c>
      <c r="H67" s="17">
        <f t="shared" si="3"/>
        <v>43.01075268817204</v>
      </c>
      <c r="I67" s="13">
        <v>7</v>
      </c>
      <c r="J67" s="14">
        <v>36.4</v>
      </c>
      <c r="K67" s="17">
        <f t="shared" si="4"/>
        <v>30.107526881720432</v>
      </c>
      <c r="L67" s="13">
        <v>0</v>
      </c>
      <c r="M67" s="14">
        <v>0</v>
      </c>
      <c r="N67" s="13">
        <v>0</v>
      </c>
      <c r="O67" s="14">
        <v>0</v>
      </c>
      <c r="P67" s="17"/>
      <c r="Q67" s="15">
        <v>0</v>
      </c>
      <c r="R67" s="14">
        <v>0</v>
      </c>
      <c r="S67" s="15">
        <v>0</v>
      </c>
      <c r="T67" s="14">
        <v>0</v>
      </c>
      <c r="U67" s="17"/>
      <c r="V67" s="30"/>
      <c r="X67" s="30"/>
    </row>
    <row r="68" spans="1:24" ht="30" customHeight="1" x14ac:dyDescent="0.35">
      <c r="A68" s="11">
        <v>45</v>
      </c>
      <c r="B68" s="11">
        <v>6111</v>
      </c>
      <c r="C68" s="12" t="s">
        <v>88</v>
      </c>
      <c r="D68" s="13">
        <v>616</v>
      </c>
      <c r="E68" s="13">
        <f t="shared" si="5"/>
        <v>77</v>
      </c>
      <c r="F68" s="13">
        <v>104</v>
      </c>
      <c r="G68" s="14">
        <v>333.84</v>
      </c>
      <c r="H68" s="17">
        <f t="shared" si="3"/>
        <v>135.06493506493507</v>
      </c>
      <c r="I68" s="13">
        <v>31</v>
      </c>
      <c r="J68" s="14">
        <v>161.19999999999999</v>
      </c>
      <c r="K68" s="17">
        <f t="shared" si="4"/>
        <v>40.259740259740262</v>
      </c>
      <c r="L68" s="13">
        <v>0</v>
      </c>
      <c r="M68" s="14">
        <v>0</v>
      </c>
      <c r="N68" s="13">
        <v>0</v>
      </c>
      <c r="O68" s="14">
        <v>0</v>
      </c>
      <c r="P68" s="17"/>
      <c r="Q68" s="15">
        <v>0</v>
      </c>
      <c r="R68" s="14">
        <v>0</v>
      </c>
      <c r="S68" s="15">
        <v>0</v>
      </c>
      <c r="T68" s="14">
        <v>0</v>
      </c>
      <c r="U68" s="17"/>
      <c r="V68" s="30"/>
      <c r="X68" s="30"/>
    </row>
    <row r="69" spans="1:24" ht="30" customHeight="1" x14ac:dyDescent="0.35">
      <c r="A69" s="11">
        <v>46</v>
      </c>
      <c r="B69" s="11">
        <v>6130</v>
      </c>
      <c r="C69" s="12" t="s">
        <v>89</v>
      </c>
      <c r="D69" s="13">
        <v>781</v>
      </c>
      <c r="E69" s="13">
        <f t="shared" si="5"/>
        <v>97.625</v>
      </c>
      <c r="F69" s="13">
        <v>14</v>
      </c>
      <c r="G69" s="14">
        <v>44.940000000000005</v>
      </c>
      <c r="H69" s="17">
        <f t="shared" si="3"/>
        <v>14.340588988476313</v>
      </c>
      <c r="I69" s="13">
        <v>15</v>
      </c>
      <c r="J69" s="14">
        <v>78</v>
      </c>
      <c r="K69" s="17">
        <f t="shared" si="4"/>
        <v>15.364916773367476</v>
      </c>
      <c r="L69" s="13">
        <v>0</v>
      </c>
      <c r="M69" s="14">
        <v>0</v>
      </c>
      <c r="N69" s="13">
        <v>0</v>
      </c>
      <c r="O69" s="14">
        <v>0</v>
      </c>
      <c r="P69" s="17"/>
      <c r="Q69" s="15">
        <v>0</v>
      </c>
      <c r="R69" s="14">
        <v>0</v>
      </c>
      <c r="S69" s="15">
        <v>0</v>
      </c>
      <c r="T69" s="14">
        <v>0</v>
      </c>
      <c r="U69" s="17"/>
      <c r="V69" s="30"/>
      <c r="X69" s="30"/>
    </row>
    <row r="70" spans="1:24" ht="30" customHeight="1" x14ac:dyDescent="0.35">
      <c r="A70" s="11">
        <v>47</v>
      </c>
      <c r="B70" s="11">
        <v>4772</v>
      </c>
      <c r="C70" s="12" t="s">
        <v>90</v>
      </c>
      <c r="D70" s="13">
        <v>536</v>
      </c>
      <c r="E70" s="13">
        <f t="shared" si="5"/>
        <v>67</v>
      </c>
      <c r="F70" s="13">
        <v>197</v>
      </c>
      <c r="G70" s="14">
        <v>632.37000000000012</v>
      </c>
      <c r="H70" s="17">
        <f t="shared" si="3"/>
        <v>294.02985074626866</v>
      </c>
      <c r="I70" s="13">
        <v>54</v>
      </c>
      <c r="J70" s="14">
        <v>280.8</v>
      </c>
      <c r="K70" s="17">
        <f t="shared" si="4"/>
        <v>80.597014925373131</v>
      </c>
      <c r="L70" s="13">
        <v>0</v>
      </c>
      <c r="M70" s="14">
        <v>0</v>
      </c>
      <c r="N70" s="13">
        <v>0</v>
      </c>
      <c r="O70" s="14">
        <v>0</v>
      </c>
      <c r="P70" s="17"/>
      <c r="Q70" s="15">
        <v>0</v>
      </c>
      <c r="R70" s="14">
        <v>0</v>
      </c>
      <c r="S70" s="15">
        <v>0</v>
      </c>
      <c r="T70" s="14">
        <v>0</v>
      </c>
      <c r="U70" s="17"/>
      <c r="V70" s="30"/>
      <c r="X70" s="30"/>
    </row>
    <row r="71" spans="1:24" ht="30" customHeight="1" x14ac:dyDescent="0.35">
      <c r="A71" s="11">
        <v>48</v>
      </c>
      <c r="B71" s="11">
        <v>6400</v>
      </c>
      <c r="C71" s="12" t="s">
        <v>91</v>
      </c>
      <c r="D71" s="13">
        <v>1479</v>
      </c>
      <c r="E71" s="13">
        <f t="shared" si="5"/>
        <v>184.875</v>
      </c>
      <c r="F71" s="13">
        <v>478</v>
      </c>
      <c r="G71" s="14">
        <v>1534.38</v>
      </c>
      <c r="H71" s="17">
        <f t="shared" si="3"/>
        <v>258.55307640297502</v>
      </c>
      <c r="I71" s="13">
        <v>95</v>
      </c>
      <c r="J71" s="14">
        <v>494</v>
      </c>
      <c r="K71" s="17">
        <f t="shared" si="4"/>
        <v>51.386071670047329</v>
      </c>
      <c r="L71" s="13">
        <v>0</v>
      </c>
      <c r="M71" s="14">
        <v>0</v>
      </c>
      <c r="N71" s="13">
        <v>0</v>
      </c>
      <c r="O71" s="14">
        <v>0</v>
      </c>
      <c r="P71" s="17"/>
      <c r="Q71" s="15">
        <v>0</v>
      </c>
      <c r="R71" s="14">
        <v>0</v>
      </c>
      <c r="S71" s="15">
        <v>0</v>
      </c>
      <c r="T71" s="14">
        <v>0</v>
      </c>
      <c r="U71" s="17"/>
      <c r="V71" s="30"/>
      <c r="X71" s="30"/>
    </row>
    <row r="72" spans="1:24" ht="30" customHeight="1" x14ac:dyDescent="0.35">
      <c r="A72" s="11">
        <v>49</v>
      </c>
      <c r="B72" s="11">
        <v>6490</v>
      </c>
      <c r="C72" s="12" t="s">
        <v>92</v>
      </c>
      <c r="D72" s="13">
        <v>804</v>
      </c>
      <c r="E72" s="13">
        <f t="shared" si="5"/>
        <v>100.5</v>
      </c>
      <c r="F72" s="13">
        <v>247</v>
      </c>
      <c r="G72" s="14">
        <v>792.86999999999989</v>
      </c>
      <c r="H72" s="17">
        <f t="shared" si="3"/>
        <v>245.77114427860698</v>
      </c>
      <c r="I72" s="13">
        <v>52</v>
      </c>
      <c r="J72" s="14">
        <v>270.39999999999998</v>
      </c>
      <c r="K72" s="17">
        <f t="shared" si="4"/>
        <v>51.741293532338304</v>
      </c>
      <c r="L72" s="13">
        <v>0</v>
      </c>
      <c r="M72" s="14">
        <v>0</v>
      </c>
      <c r="N72" s="13">
        <v>0</v>
      </c>
      <c r="O72" s="14">
        <v>0</v>
      </c>
      <c r="P72" s="17"/>
      <c r="Q72" s="15">
        <v>0</v>
      </c>
      <c r="R72" s="14">
        <v>0</v>
      </c>
      <c r="S72" s="15">
        <v>0</v>
      </c>
      <c r="T72" s="14">
        <v>0</v>
      </c>
      <c r="U72" s="17"/>
      <c r="V72" s="30"/>
      <c r="X72" s="30"/>
    </row>
    <row r="73" spans="1:24" ht="30" customHeight="1" x14ac:dyDescent="0.35">
      <c r="A73" s="11">
        <v>50</v>
      </c>
      <c r="B73" s="11">
        <v>6495</v>
      </c>
      <c r="C73" s="12" t="s">
        <v>93</v>
      </c>
      <c r="D73" s="13">
        <v>310</v>
      </c>
      <c r="E73" s="13">
        <f t="shared" si="5"/>
        <v>38.75</v>
      </c>
      <c r="F73" s="13">
        <v>82</v>
      </c>
      <c r="G73" s="14">
        <v>263.22000000000003</v>
      </c>
      <c r="H73" s="17">
        <f t="shared" si="3"/>
        <v>211.61290322580646</v>
      </c>
      <c r="I73" s="13">
        <v>18</v>
      </c>
      <c r="J73" s="14">
        <v>93.6</v>
      </c>
      <c r="K73" s="17">
        <f t="shared" si="4"/>
        <v>46.451612903225808</v>
      </c>
      <c r="L73" s="13">
        <v>0</v>
      </c>
      <c r="M73" s="14">
        <v>0</v>
      </c>
      <c r="N73" s="13">
        <v>0</v>
      </c>
      <c r="O73" s="14">
        <v>0</v>
      </c>
      <c r="P73" s="17"/>
      <c r="Q73" s="15">
        <v>0</v>
      </c>
      <c r="R73" s="14">
        <v>0</v>
      </c>
      <c r="S73" s="15">
        <v>0</v>
      </c>
      <c r="T73" s="14">
        <v>0</v>
      </c>
      <c r="U73" s="17"/>
      <c r="V73" s="30"/>
      <c r="X73" s="30"/>
    </row>
    <row r="74" spans="1:24" ht="30" customHeight="1" x14ac:dyDescent="0.35">
      <c r="A74" s="11">
        <v>51</v>
      </c>
      <c r="B74" s="11">
        <v>6948</v>
      </c>
      <c r="C74" s="12" t="s">
        <v>94</v>
      </c>
      <c r="D74" s="13">
        <v>619</v>
      </c>
      <c r="E74" s="13">
        <f t="shared" si="5"/>
        <v>77.375</v>
      </c>
      <c r="F74" s="13">
        <v>97</v>
      </c>
      <c r="G74" s="14">
        <v>311.37</v>
      </c>
      <c r="H74" s="17">
        <f t="shared" si="3"/>
        <v>125.36348949919226</v>
      </c>
      <c r="I74" s="13">
        <v>26</v>
      </c>
      <c r="J74" s="14">
        <v>135.19999999999999</v>
      </c>
      <c r="K74" s="17">
        <f t="shared" si="4"/>
        <v>33.602584814216478</v>
      </c>
      <c r="L74" s="13">
        <v>0</v>
      </c>
      <c r="M74" s="14">
        <v>0</v>
      </c>
      <c r="N74" s="13">
        <v>0</v>
      </c>
      <c r="O74" s="14">
        <v>0</v>
      </c>
      <c r="P74" s="17"/>
      <c r="Q74" s="15">
        <v>0</v>
      </c>
      <c r="R74" s="14">
        <v>0</v>
      </c>
      <c r="S74" s="15">
        <v>0</v>
      </c>
      <c r="T74" s="14">
        <v>0</v>
      </c>
      <c r="U74" s="17"/>
      <c r="V74" s="30"/>
      <c r="X74" s="30"/>
    </row>
    <row r="75" spans="1:24" ht="30" customHeight="1" x14ac:dyDescent="0.35">
      <c r="A75" s="11">
        <v>52</v>
      </c>
      <c r="B75" s="11">
        <v>4712</v>
      </c>
      <c r="C75" s="12" t="s">
        <v>95</v>
      </c>
      <c r="D75" s="13">
        <v>989</v>
      </c>
      <c r="E75" s="13">
        <f t="shared" si="5"/>
        <v>123.625</v>
      </c>
      <c r="F75" s="13">
        <v>209</v>
      </c>
      <c r="G75" s="14">
        <v>670.89</v>
      </c>
      <c r="H75" s="17">
        <f t="shared" si="3"/>
        <v>169.05965621840241</v>
      </c>
      <c r="I75" s="13">
        <v>55</v>
      </c>
      <c r="J75" s="14">
        <v>286</v>
      </c>
      <c r="K75" s="17">
        <f t="shared" si="4"/>
        <v>44.48938321536906</v>
      </c>
      <c r="L75" s="13">
        <v>0</v>
      </c>
      <c r="M75" s="14">
        <v>0</v>
      </c>
      <c r="N75" s="13">
        <v>0</v>
      </c>
      <c r="O75" s="14">
        <v>0</v>
      </c>
      <c r="P75" s="17"/>
      <c r="Q75" s="15">
        <v>0</v>
      </c>
      <c r="R75" s="14">
        <v>0</v>
      </c>
      <c r="S75" s="15">
        <v>0</v>
      </c>
      <c r="T75" s="14">
        <v>0</v>
      </c>
      <c r="U75" s="17"/>
      <c r="V75" s="30"/>
      <c r="X75" s="30"/>
    </row>
    <row r="76" spans="1:24" ht="30" customHeight="1" x14ac:dyDescent="0.35">
      <c r="A76" s="11">
        <v>53</v>
      </c>
      <c r="B76" s="11">
        <v>7134</v>
      </c>
      <c r="C76" s="12" t="s">
        <v>96</v>
      </c>
      <c r="D76" s="13">
        <v>1669</v>
      </c>
      <c r="E76" s="13">
        <f t="shared" si="5"/>
        <v>208.625</v>
      </c>
      <c r="F76" s="13">
        <v>409</v>
      </c>
      <c r="G76" s="14">
        <v>1312.8899999999999</v>
      </c>
      <c r="H76" s="17">
        <f t="shared" si="3"/>
        <v>196.04553624925106</v>
      </c>
      <c r="I76" s="13">
        <v>99</v>
      </c>
      <c r="J76" s="14">
        <v>514.79999999999995</v>
      </c>
      <c r="K76" s="17">
        <f t="shared" si="4"/>
        <v>47.453565008987418</v>
      </c>
      <c r="L76" s="13">
        <v>0</v>
      </c>
      <c r="M76" s="14">
        <v>0</v>
      </c>
      <c r="N76" s="13">
        <v>0</v>
      </c>
      <c r="O76" s="14">
        <v>0</v>
      </c>
      <c r="P76" s="17"/>
      <c r="Q76" s="15">
        <v>0</v>
      </c>
      <c r="R76" s="14">
        <v>0</v>
      </c>
      <c r="S76" s="15">
        <v>0</v>
      </c>
      <c r="T76" s="14">
        <v>0</v>
      </c>
      <c r="U76" s="17"/>
      <c r="V76" s="30"/>
      <c r="X76" s="30"/>
    </row>
    <row r="77" spans="1:24" ht="30" customHeight="1" x14ac:dyDescent="0.35">
      <c r="A77" s="11">
        <v>54</v>
      </c>
      <c r="B77" s="11">
        <v>8950</v>
      </c>
      <c r="C77" s="12" t="s">
        <v>97</v>
      </c>
      <c r="D77" s="13">
        <v>803</v>
      </c>
      <c r="E77" s="13">
        <f t="shared" si="5"/>
        <v>100.375</v>
      </c>
      <c r="F77" s="13">
        <v>119</v>
      </c>
      <c r="G77" s="14">
        <v>381.99</v>
      </c>
      <c r="H77" s="17">
        <f t="shared" si="3"/>
        <v>118.55541718555418</v>
      </c>
      <c r="I77" s="13">
        <v>27</v>
      </c>
      <c r="J77" s="14">
        <v>140.39999999999998</v>
      </c>
      <c r="K77" s="17">
        <f t="shared" si="4"/>
        <v>26.899128268991284</v>
      </c>
      <c r="L77" s="13">
        <v>0</v>
      </c>
      <c r="M77" s="14">
        <v>0</v>
      </c>
      <c r="N77" s="13">
        <v>0</v>
      </c>
      <c r="O77" s="14">
        <v>0</v>
      </c>
      <c r="P77" s="17"/>
      <c r="Q77" s="15">
        <v>0</v>
      </c>
      <c r="R77" s="14">
        <v>0</v>
      </c>
      <c r="S77" s="15">
        <v>0</v>
      </c>
      <c r="T77" s="14">
        <v>0</v>
      </c>
      <c r="U77" s="17"/>
      <c r="V77" s="30"/>
      <c r="X77" s="30"/>
    </row>
    <row r="78" spans="1:24" ht="30" customHeight="1" x14ac:dyDescent="0.35">
      <c r="A78" s="11">
        <v>55</v>
      </c>
      <c r="B78" s="11">
        <v>9183</v>
      </c>
      <c r="C78" s="12" t="s">
        <v>98</v>
      </c>
      <c r="D78" s="13">
        <v>1068</v>
      </c>
      <c r="E78" s="13">
        <f t="shared" si="5"/>
        <v>133.5</v>
      </c>
      <c r="F78" s="13">
        <v>139</v>
      </c>
      <c r="G78" s="14">
        <v>446.19</v>
      </c>
      <c r="H78" s="17">
        <f t="shared" si="3"/>
        <v>104.11985018726593</v>
      </c>
      <c r="I78" s="13">
        <v>18</v>
      </c>
      <c r="J78" s="14">
        <v>93.6</v>
      </c>
      <c r="K78" s="17">
        <f t="shared" si="4"/>
        <v>13.48314606741573</v>
      </c>
      <c r="L78" s="13">
        <v>0</v>
      </c>
      <c r="M78" s="14">
        <v>0</v>
      </c>
      <c r="N78" s="13">
        <v>0</v>
      </c>
      <c r="O78" s="14">
        <v>0</v>
      </c>
      <c r="P78" s="17"/>
      <c r="Q78" s="15">
        <v>0</v>
      </c>
      <c r="R78" s="14">
        <v>0</v>
      </c>
      <c r="S78" s="15">
        <v>0</v>
      </c>
      <c r="T78" s="14">
        <v>0</v>
      </c>
      <c r="U78" s="17"/>
      <c r="V78" s="30"/>
      <c r="X78" s="30"/>
    </row>
    <row r="79" spans="1:24" ht="30" customHeight="1" x14ac:dyDescent="0.35">
      <c r="A79" s="11">
        <v>56</v>
      </c>
      <c r="B79" s="11">
        <v>13515</v>
      </c>
      <c r="C79" s="12" t="s">
        <v>99</v>
      </c>
      <c r="D79" s="13">
        <v>230</v>
      </c>
      <c r="E79" s="13">
        <f t="shared" si="5"/>
        <v>28.75</v>
      </c>
      <c r="F79" s="13">
        <v>53</v>
      </c>
      <c r="G79" s="14">
        <v>170.13</v>
      </c>
      <c r="H79" s="17">
        <f t="shared" si="3"/>
        <v>184.34782608695653</v>
      </c>
      <c r="I79" s="13">
        <v>33</v>
      </c>
      <c r="J79" s="14">
        <v>171.60000000000002</v>
      </c>
      <c r="K79" s="17">
        <f t="shared" si="4"/>
        <v>114.78260869565217</v>
      </c>
      <c r="L79" s="13">
        <v>494</v>
      </c>
      <c r="M79" s="14">
        <v>9721.92</v>
      </c>
      <c r="N79" s="13">
        <v>0</v>
      </c>
      <c r="O79" s="14">
        <v>0</v>
      </c>
      <c r="P79" s="17"/>
      <c r="Q79" s="15">
        <v>496</v>
      </c>
      <c r="R79" s="14">
        <v>9056.9599999999991</v>
      </c>
      <c r="S79" s="15">
        <v>0</v>
      </c>
      <c r="T79" s="14">
        <v>0</v>
      </c>
      <c r="U79" s="17"/>
      <c r="V79" s="30"/>
      <c r="X79" s="30"/>
    </row>
    <row r="80" spans="1:24" ht="30" customHeight="1" x14ac:dyDescent="0.35">
      <c r="A80" s="11">
        <v>57</v>
      </c>
      <c r="B80" s="11">
        <v>14098</v>
      </c>
      <c r="C80" s="12" t="s">
        <v>100</v>
      </c>
      <c r="D80" s="13">
        <v>682</v>
      </c>
      <c r="E80" s="13">
        <f t="shared" si="5"/>
        <v>85.25</v>
      </c>
      <c r="F80" s="13">
        <v>104</v>
      </c>
      <c r="G80" s="14">
        <v>333.84000000000003</v>
      </c>
      <c r="H80" s="17">
        <f t="shared" si="3"/>
        <v>121.99413489736071</v>
      </c>
      <c r="I80" s="13">
        <v>37</v>
      </c>
      <c r="J80" s="14">
        <v>192.4</v>
      </c>
      <c r="K80" s="17">
        <f t="shared" si="4"/>
        <v>43.401759530791786</v>
      </c>
      <c r="L80" s="13">
        <v>0</v>
      </c>
      <c r="M80" s="14">
        <v>0</v>
      </c>
      <c r="N80" s="13">
        <v>0</v>
      </c>
      <c r="O80" s="14">
        <v>0</v>
      </c>
      <c r="P80" s="17"/>
      <c r="Q80" s="15">
        <v>0</v>
      </c>
      <c r="R80" s="14">
        <v>0</v>
      </c>
      <c r="S80" s="15">
        <v>0</v>
      </c>
      <c r="T80" s="14">
        <v>0</v>
      </c>
      <c r="U80" s="17"/>
      <c r="V80" s="30"/>
      <c r="X80" s="30"/>
    </row>
    <row r="81" spans="1:24" ht="30" customHeight="1" x14ac:dyDescent="0.35">
      <c r="A81" s="11">
        <v>58</v>
      </c>
      <c r="B81" s="11">
        <v>16310</v>
      </c>
      <c r="C81" s="12" t="s">
        <v>101</v>
      </c>
      <c r="D81" s="13">
        <v>1819</v>
      </c>
      <c r="E81" s="13">
        <f t="shared" si="5"/>
        <v>227.375</v>
      </c>
      <c r="F81" s="13">
        <v>211</v>
      </c>
      <c r="G81" s="14">
        <v>677.31000000000006</v>
      </c>
      <c r="H81" s="17">
        <f t="shared" si="3"/>
        <v>92.798240791643764</v>
      </c>
      <c r="I81" s="13">
        <v>55</v>
      </c>
      <c r="J81" s="14">
        <v>286</v>
      </c>
      <c r="K81" s="17">
        <f t="shared" si="4"/>
        <v>24.189114898295767</v>
      </c>
      <c r="L81" s="13">
        <v>0</v>
      </c>
      <c r="M81" s="14">
        <v>0</v>
      </c>
      <c r="N81" s="13">
        <v>0</v>
      </c>
      <c r="O81" s="14">
        <v>0</v>
      </c>
      <c r="P81" s="17"/>
      <c r="Q81" s="15">
        <v>0</v>
      </c>
      <c r="R81" s="14">
        <v>0</v>
      </c>
      <c r="S81" s="15">
        <v>0</v>
      </c>
      <c r="T81" s="14">
        <v>0</v>
      </c>
      <c r="U81" s="17"/>
      <c r="V81" s="30"/>
      <c r="X81" s="30"/>
    </row>
    <row r="82" spans="1:24" ht="30" customHeight="1" x14ac:dyDescent="0.35">
      <c r="A82" s="11">
        <v>59</v>
      </c>
      <c r="B82" s="11">
        <v>46689</v>
      </c>
      <c r="C82" s="12" t="s">
        <v>102</v>
      </c>
      <c r="D82" s="13">
        <v>947</v>
      </c>
      <c r="E82" s="13">
        <f t="shared" si="5"/>
        <v>118.375</v>
      </c>
      <c r="F82" s="13">
        <v>363</v>
      </c>
      <c r="G82" s="14">
        <v>1165.23</v>
      </c>
      <c r="H82" s="17">
        <f t="shared" si="3"/>
        <v>306.65258711721225</v>
      </c>
      <c r="I82" s="13">
        <v>84</v>
      </c>
      <c r="J82" s="14">
        <v>436.8</v>
      </c>
      <c r="K82" s="17">
        <f t="shared" si="4"/>
        <v>70.960929250263987</v>
      </c>
      <c r="L82" s="13">
        <v>0</v>
      </c>
      <c r="M82" s="14">
        <v>0</v>
      </c>
      <c r="N82" s="13">
        <v>0</v>
      </c>
      <c r="O82" s="14">
        <v>0</v>
      </c>
      <c r="P82" s="17"/>
      <c r="Q82" s="15">
        <v>0</v>
      </c>
      <c r="R82" s="14">
        <v>0</v>
      </c>
      <c r="S82" s="15">
        <v>0</v>
      </c>
      <c r="T82" s="14">
        <v>0</v>
      </c>
      <c r="U82" s="17"/>
      <c r="V82" s="30"/>
      <c r="X82" s="30"/>
    </row>
    <row r="83" spans="1:24" ht="30" customHeight="1" x14ac:dyDescent="0.35">
      <c r="A83" s="11">
        <v>60</v>
      </c>
      <c r="B83" s="11">
        <v>12595</v>
      </c>
      <c r="C83" s="12" t="s">
        <v>103</v>
      </c>
      <c r="D83" s="13">
        <v>783</v>
      </c>
      <c r="E83" s="13">
        <f t="shared" si="5"/>
        <v>97.875</v>
      </c>
      <c r="F83" s="13">
        <v>316</v>
      </c>
      <c r="G83" s="14">
        <v>1014.3600000000001</v>
      </c>
      <c r="H83" s="17">
        <f t="shared" si="3"/>
        <v>322.86079182630908</v>
      </c>
      <c r="I83" s="13">
        <v>94</v>
      </c>
      <c r="J83" s="14">
        <v>488.79999999999995</v>
      </c>
      <c r="K83" s="17">
        <f t="shared" si="4"/>
        <v>96.040868454661549</v>
      </c>
      <c r="L83" s="13">
        <v>0</v>
      </c>
      <c r="M83" s="14">
        <v>0</v>
      </c>
      <c r="N83" s="13">
        <v>0</v>
      </c>
      <c r="O83" s="14">
        <v>0</v>
      </c>
      <c r="P83" s="17"/>
      <c r="Q83" s="15">
        <v>0</v>
      </c>
      <c r="R83" s="14">
        <v>0</v>
      </c>
      <c r="S83" s="15">
        <v>0</v>
      </c>
      <c r="T83" s="14">
        <v>0</v>
      </c>
      <c r="U83" s="17"/>
      <c r="V83" s="30"/>
      <c r="X83" s="30"/>
    </row>
    <row r="84" spans="1:24" ht="30" customHeight="1" x14ac:dyDescent="0.35">
      <c r="A84" s="11">
        <v>61</v>
      </c>
      <c r="B84" s="11">
        <v>188</v>
      </c>
      <c r="C84" s="12" t="s">
        <v>104</v>
      </c>
      <c r="D84" s="13">
        <v>4110</v>
      </c>
      <c r="E84" s="13">
        <f t="shared" si="5"/>
        <v>513.75</v>
      </c>
      <c r="F84" s="13">
        <v>564</v>
      </c>
      <c r="G84" s="14">
        <v>1810.44</v>
      </c>
      <c r="H84" s="17">
        <f t="shared" si="3"/>
        <v>109.78102189781023</v>
      </c>
      <c r="I84" s="13">
        <v>165</v>
      </c>
      <c r="J84" s="14">
        <v>858</v>
      </c>
      <c r="K84" s="17">
        <f t="shared" si="4"/>
        <v>32.116788321167881</v>
      </c>
      <c r="L84" s="13">
        <v>0</v>
      </c>
      <c r="M84" s="14">
        <v>0</v>
      </c>
      <c r="N84" s="13">
        <v>0</v>
      </c>
      <c r="O84" s="14">
        <v>0</v>
      </c>
      <c r="P84" s="17"/>
      <c r="Q84" s="15">
        <v>0</v>
      </c>
      <c r="R84" s="14">
        <v>0</v>
      </c>
      <c r="S84" s="15">
        <v>0</v>
      </c>
      <c r="T84" s="14">
        <v>0</v>
      </c>
      <c r="U84" s="17"/>
      <c r="V84" s="30"/>
      <c r="X84" s="30"/>
    </row>
    <row r="85" spans="1:24" ht="30" customHeight="1" x14ac:dyDescent="0.35">
      <c r="A85" s="11">
        <v>62</v>
      </c>
      <c r="B85" s="11">
        <v>190</v>
      </c>
      <c r="C85" s="12" t="s">
        <v>105</v>
      </c>
      <c r="D85" s="13">
        <v>947</v>
      </c>
      <c r="E85" s="13">
        <f t="shared" si="5"/>
        <v>118.375</v>
      </c>
      <c r="F85" s="13">
        <v>157</v>
      </c>
      <c r="G85" s="14">
        <v>503.96999999999997</v>
      </c>
      <c r="H85" s="17">
        <f t="shared" si="3"/>
        <v>132.62935586061246</v>
      </c>
      <c r="I85" s="13">
        <v>72</v>
      </c>
      <c r="J85" s="14">
        <v>374.4</v>
      </c>
      <c r="K85" s="17">
        <f t="shared" si="4"/>
        <v>60.823653643083418</v>
      </c>
      <c r="L85" s="13">
        <v>0</v>
      </c>
      <c r="M85" s="14">
        <v>0</v>
      </c>
      <c r="N85" s="13">
        <v>0</v>
      </c>
      <c r="O85" s="14">
        <v>0</v>
      </c>
      <c r="P85" s="17"/>
      <c r="Q85" s="15">
        <v>0</v>
      </c>
      <c r="R85" s="14">
        <v>0</v>
      </c>
      <c r="S85" s="15">
        <v>0</v>
      </c>
      <c r="T85" s="14">
        <v>0</v>
      </c>
      <c r="U85" s="17"/>
      <c r="V85" s="30"/>
      <c r="X85" s="30"/>
    </row>
    <row r="86" spans="1:24" ht="30" customHeight="1" x14ac:dyDescent="0.35">
      <c r="A86" s="11">
        <v>63</v>
      </c>
      <c r="B86" s="11">
        <v>426</v>
      </c>
      <c r="C86" s="12" t="s">
        <v>106</v>
      </c>
      <c r="D86" s="13">
        <v>1325</v>
      </c>
      <c r="E86" s="13">
        <f t="shared" si="5"/>
        <v>165.625</v>
      </c>
      <c r="F86" s="13">
        <v>192</v>
      </c>
      <c r="G86" s="14">
        <v>616.31999999999994</v>
      </c>
      <c r="H86" s="17">
        <f t="shared" si="3"/>
        <v>115.9245283018868</v>
      </c>
      <c r="I86" s="13">
        <v>34</v>
      </c>
      <c r="J86" s="14">
        <v>176.8</v>
      </c>
      <c r="K86" s="17">
        <f t="shared" si="4"/>
        <v>20.528301886792452</v>
      </c>
      <c r="L86" s="13">
        <v>0</v>
      </c>
      <c r="M86" s="14">
        <v>0</v>
      </c>
      <c r="N86" s="13">
        <v>0</v>
      </c>
      <c r="O86" s="14">
        <v>0</v>
      </c>
      <c r="P86" s="17"/>
      <c r="Q86" s="15">
        <v>0</v>
      </c>
      <c r="R86" s="14">
        <v>0</v>
      </c>
      <c r="S86" s="15">
        <v>0</v>
      </c>
      <c r="T86" s="14">
        <v>0</v>
      </c>
      <c r="U86" s="17"/>
      <c r="V86" s="30"/>
      <c r="X86" s="30"/>
    </row>
    <row r="87" spans="1:24" ht="30" customHeight="1" x14ac:dyDescent="0.35">
      <c r="A87" s="11">
        <v>64</v>
      </c>
      <c r="B87" s="11">
        <v>189</v>
      </c>
      <c r="C87" s="12" t="s">
        <v>107</v>
      </c>
      <c r="D87" s="13">
        <v>3498</v>
      </c>
      <c r="E87" s="13">
        <f t="shared" si="5"/>
        <v>437.25</v>
      </c>
      <c r="F87" s="13">
        <v>1123</v>
      </c>
      <c r="G87" s="14">
        <v>3604.83</v>
      </c>
      <c r="H87" s="17">
        <f t="shared" si="3"/>
        <v>256.83247570040021</v>
      </c>
      <c r="I87" s="13">
        <v>362</v>
      </c>
      <c r="J87" s="14">
        <v>1882.4</v>
      </c>
      <c r="K87" s="17">
        <f t="shared" si="4"/>
        <v>82.790165809033738</v>
      </c>
      <c r="L87" s="13">
        <v>0</v>
      </c>
      <c r="M87" s="14">
        <v>0</v>
      </c>
      <c r="N87" s="13">
        <v>0</v>
      </c>
      <c r="O87" s="14">
        <v>0</v>
      </c>
      <c r="P87" s="17"/>
      <c r="Q87" s="15">
        <v>0</v>
      </c>
      <c r="R87" s="14">
        <v>0</v>
      </c>
      <c r="S87" s="15">
        <v>0</v>
      </c>
      <c r="T87" s="14">
        <v>0</v>
      </c>
      <c r="U87" s="17"/>
      <c r="V87" s="30"/>
      <c r="X87" s="30"/>
    </row>
    <row r="88" spans="1:24" ht="30" customHeight="1" x14ac:dyDescent="0.35">
      <c r="A88" s="11">
        <v>65</v>
      </c>
      <c r="B88" s="11">
        <v>64128</v>
      </c>
      <c r="C88" s="12" t="s">
        <v>108</v>
      </c>
      <c r="D88" s="13">
        <v>1004</v>
      </c>
      <c r="E88" s="13">
        <f t="shared" si="5"/>
        <v>125.5</v>
      </c>
      <c r="F88" s="13">
        <v>421</v>
      </c>
      <c r="G88" s="14">
        <v>1351.41</v>
      </c>
      <c r="H88" s="17">
        <f t="shared" si="3"/>
        <v>335.45816733067733</v>
      </c>
      <c r="I88" s="13">
        <v>153</v>
      </c>
      <c r="J88" s="14">
        <v>795.6</v>
      </c>
      <c r="K88" s="17">
        <f t="shared" si="4"/>
        <v>121.91235059760956</v>
      </c>
      <c r="L88" s="13">
        <v>0</v>
      </c>
      <c r="M88" s="14">
        <v>0</v>
      </c>
      <c r="N88" s="13">
        <v>0</v>
      </c>
      <c r="O88" s="14">
        <v>0</v>
      </c>
      <c r="P88" s="17"/>
      <c r="Q88" s="15">
        <v>0</v>
      </c>
      <c r="R88" s="14">
        <v>0</v>
      </c>
      <c r="S88" s="15">
        <v>0</v>
      </c>
      <c r="T88" s="14">
        <v>0</v>
      </c>
      <c r="U88" s="17"/>
      <c r="V88" s="30"/>
      <c r="X88" s="30"/>
    </row>
    <row r="89" spans="1:24" ht="30" customHeight="1" x14ac:dyDescent="0.35">
      <c r="A89" s="11">
        <v>66</v>
      </c>
      <c r="B89" s="11">
        <v>193</v>
      </c>
      <c r="C89" s="12" t="s">
        <v>109</v>
      </c>
      <c r="D89" s="13">
        <v>2360</v>
      </c>
      <c r="E89" s="13">
        <f t="shared" si="5"/>
        <v>295</v>
      </c>
      <c r="F89" s="13">
        <v>333</v>
      </c>
      <c r="G89" s="14">
        <v>1068.9299999999998</v>
      </c>
      <c r="H89" s="17">
        <f t="shared" si="3"/>
        <v>112.88135593220339</v>
      </c>
      <c r="I89" s="13">
        <v>109</v>
      </c>
      <c r="J89" s="14">
        <v>566.80000000000007</v>
      </c>
      <c r="K89" s="17">
        <f t="shared" si="4"/>
        <v>36.949152542372879</v>
      </c>
      <c r="L89" s="13">
        <v>0</v>
      </c>
      <c r="M89" s="14">
        <v>0</v>
      </c>
      <c r="N89" s="13">
        <v>0</v>
      </c>
      <c r="O89" s="14">
        <v>0</v>
      </c>
      <c r="P89" s="17"/>
      <c r="Q89" s="15">
        <v>0</v>
      </c>
      <c r="R89" s="14">
        <v>0</v>
      </c>
      <c r="S89" s="15">
        <v>0</v>
      </c>
      <c r="T89" s="14">
        <v>0</v>
      </c>
      <c r="U89" s="17"/>
      <c r="V89" s="30"/>
      <c r="X89" s="30"/>
    </row>
    <row r="90" spans="1:24" ht="30" customHeight="1" x14ac:dyDescent="0.35">
      <c r="A90" s="11">
        <v>67</v>
      </c>
      <c r="B90" s="11">
        <v>272</v>
      </c>
      <c r="C90" s="12" t="s">
        <v>110</v>
      </c>
      <c r="D90" s="13">
        <v>447</v>
      </c>
      <c r="E90" s="13">
        <f t="shared" si="5"/>
        <v>55.875</v>
      </c>
      <c r="F90" s="13">
        <v>27</v>
      </c>
      <c r="G90" s="14">
        <v>86.670000000000016</v>
      </c>
      <c r="H90" s="17">
        <f t="shared" si="3"/>
        <v>48.322147651006716</v>
      </c>
      <c r="I90" s="13">
        <v>29</v>
      </c>
      <c r="J90" s="14">
        <v>150.80000000000001</v>
      </c>
      <c r="K90" s="17">
        <f t="shared" si="4"/>
        <v>51.901565995525722</v>
      </c>
      <c r="L90" s="13">
        <v>0</v>
      </c>
      <c r="M90" s="14">
        <v>0</v>
      </c>
      <c r="N90" s="13">
        <v>0</v>
      </c>
      <c r="O90" s="14">
        <v>0</v>
      </c>
      <c r="P90" s="17"/>
      <c r="Q90" s="15">
        <v>0</v>
      </c>
      <c r="R90" s="14">
        <v>0</v>
      </c>
      <c r="S90" s="15">
        <v>0</v>
      </c>
      <c r="T90" s="14">
        <v>0</v>
      </c>
      <c r="U90" s="17"/>
      <c r="V90" s="30"/>
      <c r="X90" s="30"/>
    </row>
    <row r="91" spans="1:24" ht="30" customHeight="1" x14ac:dyDescent="0.35">
      <c r="A91" s="11">
        <v>68</v>
      </c>
      <c r="B91" s="11">
        <v>270</v>
      </c>
      <c r="C91" s="12" t="s">
        <v>111</v>
      </c>
      <c r="D91" s="13">
        <v>319</v>
      </c>
      <c r="E91" s="13">
        <f t="shared" si="5"/>
        <v>39.875</v>
      </c>
      <c r="F91" s="13">
        <v>47</v>
      </c>
      <c r="G91" s="14">
        <v>150.87</v>
      </c>
      <c r="H91" s="17">
        <f t="shared" si="3"/>
        <v>117.86833855799372</v>
      </c>
      <c r="I91" s="13">
        <v>48</v>
      </c>
      <c r="J91" s="14">
        <v>249.6</v>
      </c>
      <c r="K91" s="17">
        <f t="shared" si="4"/>
        <v>120.37617554858934</v>
      </c>
      <c r="L91" s="13">
        <v>0</v>
      </c>
      <c r="M91" s="14">
        <v>0</v>
      </c>
      <c r="N91" s="13">
        <v>0</v>
      </c>
      <c r="O91" s="14">
        <v>0</v>
      </c>
      <c r="P91" s="17"/>
      <c r="Q91" s="15">
        <v>0</v>
      </c>
      <c r="R91" s="14">
        <v>0</v>
      </c>
      <c r="S91" s="15">
        <v>0</v>
      </c>
      <c r="T91" s="14">
        <v>0</v>
      </c>
      <c r="U91" s="17"/>
      <c r="V91" s="30"/>
      <c r="X91" s="30"/>
    </row>
    <row r="92" spans="1:24" ht="30" customHeight="1" x14ac:dyDescent="0.35">
      <c r="A92" s="11">
        <v>69</v>
      </c>
      <c r="B92" s="11">
        <v>267</v>
      </c>
      <c r="C92" s="12" t="s">
        <v>112</v>
      </c>
      <c r="D92" s="13">
        <v>237</v>
      </c>
      <c r="E92" s="13">
        <f t="shared" si="5"/>
        <v>29.625</v>
      </c>
      <c r="F92" s="13">
        <v>51</v>
      </c>
      <c r="G92" s="14">
        <v>163.71</v>
      </c>
      <c r="H92" s="17">
        <f t="shared" si="3"/>
        <v>172.15189873417722</v>
      </c>
      <c r="I92" s="13">
        <v>6</v>
      </c>
      <c r="J92" s="14">
        <v>31.200000000000003</v>
      </c>
      <c r="K92" s="17">
        <f t="shared" si="4"/>
        <v>20.253164556962027</v>
      </c>
      <c r="L92" s="13">
        <v>0</v>
      </c>
      <c r="M92" s="14">
        <v>0</v>
      </c>
      <c r="N92" s="13">
        <v>0</v>
      </c>
      <c r="O92" s="14">
        <v>0</v>
      </c>
      <c r="P92" s="17"/>
      <c r="Q92" s="15">
        <v>0</v>
      </c>
      <c r="R92" s="14">
        <v>0</v>
      </c>
      <c r="S92" s="15">
        <v>0</v>
      </c>
      <c r="T92" s="14">
        <v>0</v>
      </c>
      <c r="U92" s="17"/>
      <c r="V92" s="30"/>
      <c r="X92" s="30"/>
    </row>
    <row r="93" spans="1:24" ht="30" customHeight="1" x14ac:dyDescent="0.35">
      <c r="A93" s="11">
        <v>70</v>
      </c>
      <c r="B93" s="11">
        <v>65514</v>
      </c>
      <c r="C93" s="12" t="s">
        <v>113</v>
      </c>
      <c r="D93" s="13">
        <v>14</v>
      </c>
      <c r="E93" s="13">
        <f t="shared" si="5"/>
        <v>1.75</v>
      </c>
      <c r="F93" s="13">
        <v>8</v>
      </c>
      <c r="G93" s="14">
        <v>25.68</v>
      </c>
      <c r="H93" s="17">
        <f t="shared" si="3"/>
        <v>457.14285714285711</v>
      </c>
      <c r="I93" s="13">
        <v>7</v>
      </c>
      <c r="J93" s="14">
        <v>36.4</v>
      </c>
      <c r="K93" s="17">
        <f t="shared" si="4"/>
        <v>400</v>
      </c>
      <c r="L93" s="13">
        <v>0</v>
      </c>
      <c r="M93" s="14">
        <v>0</v>
      </c>
      <c r="N93" s="13">
        <v>0</v>
      </c>
      <c r="O93" s="14">
        <v>0</v>
      </c>
      <c r="P93" s="17"/>
      <c r="Q93" s="15">
        <v>0</v>
      </c>
      <c r="R93" s="14">
        <v>0</v>
      </c>
      <c r="S93" s="15">
        <v>0</v>
      </c>
      <c r="T93" s="14">
        <v>0</v>
      </c>
      <c r="U93" s="17"/>
      <c r="V93" s="30"/>
      <c r="X93" s="30"/>
    </row>
    <row r="94" spans="1:24" ht="30" customHeight="1" x14ac:dyDescent="0.35">
      <c r="A94" s="11">
        <v>71</v>
      </c>
      <c r="B94" s="11">
        <v>606</v>
      </c>
      <c r="C94" s="12" t="s">
        <v>114</v>
      </c>
      <c r="D94" s="13">
        <v>752</v>
      </c>
      <c r="E94" s="13">
        <f t="shared" si="5"/>
        <v>94</v>
      </c>
      <c r="F94" s="13">
        <v>164</v>
      </c>
      <c r="G94" s="14">
        <v>526.44000000000005</v>
      </c>
      <c r="H94" s="17">
        <f t="shared" si="3"/>
        <v>174.468085106383</v>
      </c>
      <c r="I94" s="13">
        <v>83</v>
      </c>
      <c r="J94" s="14">
        <v>431.6</v>
      </c>
      <c r="K94" s="17">
        <f t="shared" si="4"/>
        <v>88.297872340425528</v>
      </c>
      <c r="L94" s="13">
        <v>0</v>
      </c>
      <c r="M94" s="14">
        <v>0</v>
      </c>
      <c r="N94" s="13">
        <v>0</v>
      </c>
      <c r="O94" s="14">
        <v>0</v>
      </c>
      <c r="P94" s="17"/>
      <c r="Q94" s="15">
        <v>0</v>
      </c>
      <c r="R94" s="14">
        <v>0</v>
      </c>
      <c r="S94" s="15">
        <v>0</v>
      </c>
      <c r="T94" s="14">
        <v>0</v>
      </c>
      <c r="U94" s="17"/>
      <c r="V94" s="30"/>
      <c r="X94" s="30"/>
    </row>
    <row r="95" spans="1:24" ht="30" customHeight="1" x14ac:dyDescent="0.35">
      <c r="A95" s="11">
        <v>72</v>
      </c>
      <c r="B95" s="11">
        <v>610</v>
      </c>
      <c r="C95" s="12" t="s">
        <v>115</v>
      </c>
      <c r="D95" s="13">
        <v>412</v>
      </c>
      <c r="E95" s="13">
        <f t="shared" si="5"/>
        <v>51.5</v>
      </c>
      <c r="F95" s="13">
        <v>100</v>
      </c>
      <c r="G95" s="14">
        <v>321</v>
      </c>
      <c r="H95" s="17">
        <f t="shared" si="3"/>
        <v>194.17475728155341</v>
      </c>
      <c r="I95" s="13">
        <v>20</v>
      </c>
      <c r="J95" s="14">
        <v>104</v>
      </c>
      <c r="K95" s="17">
        <f t="shared" si="4"/>
        <v>38.834951456310677</v>
      </c>
      <c r="L95" s="13">
        <v>0</v>
      </c>
      <c r="M95" s="14">
        <v>0</v>
      </c>
      <c r="N95" s="13">
        <v>0</v>
      </c>
      <c r="O95" s="14">
        <v>0</v>
      </c>
      <c r="P95" s="17"/>
      <c r="Q95" s="15">
        <v>0</v>
      </c>
      <c r="R95" s="14">
        <v>0</v>
      </c>
      <c r="S95" s="15">
        <v>0</v>
      </c>
      <c r="T95" s="14">
        <v>0</v>
      </c>
      <c r="U95" s="17"/>
      <c r="V95" s="30"/>
      <c r="X95" s="30"/>
    </row>
    <row r="96" spans="1:24" ht="30" customHeight="1" x14ac:dyDescent="0.35">
      <c r="A96" s="11">
        <v>73</v>
      </c>
      <c r="B96" s="11">
        <v>4233</v>
      </c>
      <c r="C96" s="12" t="s">
        <v>116</v>
      </c>
      <c r="D96" s="13">
        <v>442</v>
      </c>
      <c r="E96" s="13">
        <f t="shared" si="5"/>
        <v>55.25</v>
      </c>
      <c r="F96" s="13">
        <v>28</v>
      </c>
      <c r="G96" s="14">
        <v>89.88</v>
      </c>
      <c r="H96" s="17">
        <f t="shared" si="3"/>
        <v>50.678733031674206</v>
      </c>
      <c r="I96" s="13">
        <v>26</v>
      </c>
      <c r="J96" s="14">
        <v>135.19999999999999</v>
      </c>
      <c r="K96" s="17">
        <f t="shared" si="4"/>
        <v>47.058823529411761</v>
      </c>
      <c r="L96" s="13">
        <v>0</v>
      </c>
      <c r="M96" s="14">
        <v>0</v>
      </c>
      <c r="N96" s="13">
        <v>0</v>
      </c>
      <c r="O96" s="14">
        <v>0</v>
      </c>
      <c r="P96" s="17"/>
      <c r="Q96" s="15">
        <v>0</v>
      </c>
      <c r="R96" s="14">
        <v>0</v>
      </c>
      <c r="S96" s="15">
        <v>0</v>
      </c>
      <c r="T96" s="14">
        <v>0</v>
      </c>
      <c r="U96" s="17"/>
      <c r="V96" s="30"/>
      <c r="X96" s="30"/>
    </row>
    <row r="97" spans="1:24" ht="30" customHeight="1" x14ac:dyDescent="0.35">
      <c r="A97" s="11">
        <v>74</v>
      </c>
      <c r="B97" s="11">
        <v>4401</v>
      </c>
      <c r="C97" s="12" t="s">
        <v>117</v>
      </c>
      <c r="D97" s="13">
        <v>230</v>
      </c>
      <c r="E97" s="13">
        <f t="shared" si="5"/>
        <v>28.75</v>
      </c>
      <c r="F97" s="13">
        <v>2</v>
      </c>
      <c r="G97" s="14">
        <v>6.42</v>
      </c>
      <c r="H97" s="17">
        <f t="shared" si="3"/>
        <v>6.9565217391304346</v>
      </c>
      <c r="I97" s="13">
        <v>2</v>
      </c>
      <c r="J97" s="14">
        <v>10.4</v>
      </c>
      <c r="K97" s="17">
        <f t="shared" si="4"/>
        <v>6.9565217391304346</v>
      </c>
      <c r="L97" s="13">
        <v>0</v>
      </c>
      <c r="M97" s="14">
        <v>0</v>
      </c>
      <c r="N97" s="13">
        <v>0</v>
      </c>
      <c r="O97" s="14">
        <v>0</v>
      </c>
      <c r="P97" s="17"/>
      <c r="Q97" s="15">
        <v>0</v>
      </c>
      <c r="R97" s="14">
        <v>0</v>
      </c>
      <c r="S97" s="15">
        <v>0</v>
      </c>
      <c r="T97" s="14">
        <v>0</v>
      </c>
      <c r="U97" s="17"/>
      <c r="V97" s="30"/>
      <c r="X97" s="30"/>
    </row>
    <row r="98" spans="1:24" ht="30" customHeight="1" x14ac:dyDescent="0.35">
      <c r="A98" s="11">
        <v>75</v>
      </c>
      <c r="B98" s="11">
        <v>4428</v>
      </c>
      <c r="C98" s="12" t="s">
        <v>118</v>
      </c>
      <c r="D98" s="13">
        <v>1235</v>
      </c>
      <c r="E98" s="13">
        <f t="shared" si="5"/>
        <v>154.375</v>
      </c>
      <c r="F98" s="13">
        <v>113</v>
      </c>
      <c r="G98" s="14">
        <v>362.73</v>
      </c>
      <c r="H98" s="17">
        <f t="shared" si="3"/>
        <v>73.198380566801617</v>
      </c>
      <c r="I98" s="13">
        <v>68</v>
      </c>
      <c r="J98" s="14">
        <v>353.6</v>
      </c>
      <c r="K98" s="17">
        <f t="shared" si="4"/>
        <v>44.048582995951421</v>
      </c>
      <c r="L98" s="13">
        <v>0</v>
      </c>
      <c r="M98" s="14">
        <v>0</v>
      </c>
      <c r="N98" s="13">
        <v>0</v>
      </c>
      <c r="O98" s="14">
        <v>0</v>
      </c>
      <c r="P98" s="17"/>
      <c r="Q98" s="15">
        <v>0</v>
      </c>
      <c r="R98" s="14">
        <v>0</v>
      </c>
      <c r="S98" s="15">
        <v>0</v>
      </c>
      <c r="T98" s="14">
        <v>0</v>
      </c>
      <c r="U98" s="17"/>
      <c r="V98" s="30"/>
      <c r="X98" s="30"/>
    </row>
    <row r="99" spans="1:24" ht="30" customHeight="1" x14ac:dyDescent="0.35">
      <c r="A99" s="11">
        <v>76</v>
      </c>
      <c r="B99" s="11">
        <v>4495</v>
      </c>
      <c r="C99" s="12" t="s">
        <v>119</v>
      </c>
      <c r="D99" s="13">
        <v>343</v>
      </c>
      <c r="E99" s="13">
        <f t="shared" si="5"/>
        <v>42.875</v>
      </c>
      <c r="F99" s="13">
        <v>12</v>
      </c>
      <c r="G99" s="14">
        <v>38.519999999999996</v>
      </c>
      <c r="H99" s="17">
        <f t="shared" si="3"/>
        <v>27.988338192419825</v>
      </c>
      <c r="I99" s="13">
        <v>12</v>
      </c>
      <c r="J99" s="14">
        <v>62.400000000000006</v>
      </c>
      <c r="K99" s="17">
        <f t="shared" si="4"/>
        <v>27.988338192419825</v>
      </c>
      <c r="L99" s="13">
        <v>0</v>
      </c>
      <c r="M99" s="14">
        <v>0</v>
      </c>
      <c r="N99" s="13">
        <v>0</v>
      </c>
      <c r="O99" s="14">
        <v>0</v>
      </c>
      <c r="P99" s="17"/>
      <c r="Q99" s="15">
        <v>0</v>
      </c>
      <c r="R99" s="14">
        <v>0</v>
      </c>
      <c r="S99" s="15">
        <v>0</v>
      </c>
      <c r="T99" s="14">
        <v>0</v>
      </c>
      <c r="U99" s="17"/>
      <c r="V99" s="30"/>
      <c r="X99" s="30"/>
    </row>
    <row r="100" spans="1:24" ht="30" customHeight="1" x14ac:dyDescent="0.35">
      <c r="A100" s="11">
        <v>77</v>
      </c>
      <c r="B100" s="11">
        <v>4492</v>
      </c>
      <c r="C100" s="12" t="s">
        <v>120</v>
      </c>
      <c r="D100" s="13">
        <v>171</v>
      </c>
      <c r="E100" s="13">
        <f t="shared" si="5"/>
        <v>21.375</v>
      </c>
      <c r="F100" s="13">
        <v>19</v>
      </c>
      <c r="G100" s="14">
        <v>60.990000000000009</v>
      </c>
      <c r="H100" s="17">
        <f t="shared" si="3"/>
        <v>88.888888888888886</v>
      </c>
      <c r="I100" s="13">
        <v>4</v>
      </c>
      <c r="J100" s="14">
        <v>20.8</v>
      </c>
      <c r="K100" s="17">
        <f t="shared" si="4"/>
        <v>18.71345029239766</v>
      </c>
      <c r="L100" s="13">
        <v>0</v>
      </c>
      <c r="M100" s="14">
        <v>0</v>
      </c>
      <c r="N100" s="13">
        <v>0</v>
      </c>
      <c r="O100" s="14">
        <v>0</v>
      </c>
      <c r="P100" s="17"/>
      <c r="Q100" s="15">
        <v>0</v>
      </c>
      <c r="R100" s="14">
        <v>0</v>
      </c>
      <c r="S100" s="15">
        <v>0</v>
      </c>
      <c r="T100" s="14">
        <v>0</v>
      </c>
      <c r="U100" s="17"/>
      <c r="V100" s="30"/>
      <c r="X100" s="30"/>
    </row>
    <row r="101" spans="1:24" ht="30" customHeight="1" x14ac:dyDescent="0.35">
      <c r="A101" s="11">
        <v>78</v>
      </c>
      <c r="B101" s="11">
        <v>4493</v>
      </c>
      <c r="C101" s="12" t="s">
        <v>121</v>
      </c>
      <c r="D101" s="13">
        <v>322</v>
      </c>
      <c r="E101" s="13">
        <f t="shared" si="5"/>
        <v>40.25</v>
      </c>
      <c r="F101" s="13">
        <v>91</v>
      </c>
      <c r="G101" s="14">
        <v>292.11</v>
      </c>
      <c r="H101" s="17">
        <f t="shared" si="3"/>
        <v>226.08695652173913</v>
      </c>
      <c r="I101" s="13">
        <v>29</v>
      </c>
      <c r="J101" s="14">
        <v>150.80000000000001</v>
      </c>
      <c r="K101" s="17">
        <f t="shared" si="4"/>
        <v>72.049689440993788</v>
      </c>
      <c r="L101" s="13">
        <v>0</v>
      </c>
      <c r="M101" s="14">
        <v>0</v>
      </c>
      <c r="N101" s="13">
        <v>0</v>
      </c>
      <c r="O101" s="14">
        <v>0</v>
      </c>
      <c r="P101" s="17"/>
      <c r="Q101" s="15">
        <v>0</v>
      </c>
      <c r="R101" s="14">
        <v>0</v>
      </c>
      <c r="S101" s="15">
        <v>0</v>
      </c>
      <c r="T101" s="14">
        <v>0</v>
      </c>
      <c r="U101" s="17"/>
      <c r="V101" s="30"/>
      <c r="X101" s="30"/>
    </row>
    <row r="102" spans="1:24" ht="30" customHeight="1" x14ac:dyDescent="0.35">
      <c r="A102" s="11">
        <v>79</v>
      </c>
      <c r="B102" s="11">
        <v>4494</v>
      </c>
      <c r="C102" s="12" t="s">
        <v>122</v>
      </c>
      <c r="D102" s="13">
        <v>284</v>
      </c>
      <c r="E102" s="13">
        <f t="shared" si="5"/>
        <v>35.5</v>
      </c>
      <c r="F102" s="13">
        <v>45</v>
      </c>
      <c r="G102" s="14">
        <v>144.44999999999999</v>
      </c>
      <c r="H102" s="17">
        <f t="shared" si="3"/>
        <v>126.7605633802817</v>
      </c>
      <c r="I102" s="13">
        <v>10</v>
      </c>
      <c r="J102" s="14">
        <v>52</v>
      </c>
      <c r="K102" s="17">
        <f t="shared" si="4"/>
        <v>28.169014084507044</v>
      </c>
      <c r="L102" s="13">
        <v>0</v>
      </c>
      <c r="M102" s="14">
        <v>0</v>
      </c>
      <c r="N102" s="13">
        <v>0</v>
      </c>
      <c r="O102" s="14">
        <v>0</v>
      </c>
      <c r="P102" s="17"/>
      <c r="Q102" s="15">
        <v>0</v>
      </c>
      <c r="R102" s="14">
        <v>0</v>
      </c>
      <c r="S102" s="15">
        <v>0</v>
      </c>
      <c r="T102" s="14">
        <v>0</v>
      </c>
      <c r="U102" s="17"/>
      <c r="V102" s="30"/>
      <c r="X102" s="30"/>
    </row>
    <row r="103" spans="1:24" ht="30" customHeight="1" x14ac:dyDescent="0.35">
      <c r="A103" s="11">
        <v>80</v>
      </c>
      <c r="B103" s="11">
        <v>4609</v>
      </c>
      <c r="C103" s="12" t="s">
        <v>123</v>
      </c>
      <c r="D103" s="13">
        <v>781</v>
      </c>
      <c r="E103" s="13">
        <f t="shared" si="5"/>
        <v>97.625</v>
      </c>
      <c r="F103" s="13">
        <v>123</v>
      </c>
      <c r="G103" s="14">
        <v>394.83000000000004</v>
      </c>
      <c r="H103" s="17">
        <f t="shared" si="3"/>
        <v>125.9923175416133</v>
      </c>
      <c r="I103" s="13">
        <v>122</v>
      </c>
      <c r="J103" s="14">
        <v>634.4</v>
      </c>
      <c r="K103" s="17">
        <f t="shared" si="4"/>
        <v>124.96798975672215</v>
      </c>
      <c r="L103" s="13">
        <v>0</v>
      </c>
      <c r="M103" s="14">
        <v>0</v>
      </c>
      <c r="N103" s="13">
        <v>0</v>
      </c>
      <c r="O103" s="14">
        <v>0</v>
      </c>
      <c r="P103" s="17"/>
      <c r="Q103" s="15">
        <v>0</v>
      </c>
      <c r="R103" s="14">
        <v>0</v>
      </c>
      <c r="S103" s="15">
        <v>0</v>
      </c>
      <c r="T103" s="14">
        <v>0</v>
      </c>
      <c r="U103" s="17"/>
      <c r="V103" s="30"/>
      <c r="X103" s="30"/>
    </row>
    <row r="104" spans="1:24" ht="30" customHeight="1" x14ac:dyDescent="0.35">
      <c r="A104" s="11">
        <v>81</v>
      </c>
      <c r="B104" s="11">
        <v>4707</v>
      </c>
      <c r="C104" s="12" t="s">
        <v>124</v>
      </c>
      <c r="D104" s="13">
        <v>547</v>
      </c>
      <c r="E104" s="13">
        <f t="shared" si="5"/>
        <v>68.375</v>
      </c>
      <c r="F104" s="13">
        <v>89</v>
      </c>
      <c r="G104" s="14">
        <v>285.69</v>
      </c>
      <c r="H104" s="17">
        <f t="shared" ref="H104:H127" si="6">F104/E104*100</f>
        <v>130.16453382084094</v>
      </c>
      <c r="I104" s="13">
        <v>18</v>
      </c>
      <c r="J104" s="14">
        <v>93.6</v>
      </c>
      <c r="K104" s="17">
        <f t="shared" ref="K104:K127" si="7">I104/E104*100</f>
        <v>26.325411334552101</v>
      </c>
      <c r="L104" s="13">
        <v>0</v>
      </c>
      <c r="M104" s="14">
        <v>0</v>
      </c>
      <c r="N104" s="13">
        <v>0</v>
      </c>
      <c r="O104" s="14">
        <v>0</v>
      </c>
      <c r="P104" s="17"/>
      <c r="Q104" s="15">
        <v>0</v>
      </c>
      <c r="R104" s="14">
        <v>0</v>
      </c>
      <c r="S104" s="15">
        <v>0</v>
      </c>
      <c r="T104" s="14">
        <v>0</v>
      </c>
      <c r="U104" s="17"/>
      <c r="V104" s="30"/>
      <c r="X104" s="30"/>
    </row>
    <row r="105" spans="1:24" ht="30" customHeight="1" x14ac:dyDescent="0.35">
      <c r="A105" s="11">
        <v>82</v>
      </c>
      <c r="B105" s="11">
        <v>4729</v>
      </c>
      <c r="C105" s="12" t="s">
        <v>125</v>
      </c>
      <c r="D105" s="13">
        <v>1403</v>
      </c>
      <c r="E105" s="13">
        <f t="shared" ref="E105:E127" si="8">D105/2/4</f>
        <v>175.375</v>
      </c>
      <c r="F105" s="13">
        <v>181</v>
      </c>
      <c r="G105" s="14">
        <v>581.01</v>
      </c>
      <c r="H105" s="17">
        <f t="shared" si="6"/>
        <v>103.20741268709908</v>
      </c>
      <c r="I105" s="13">
        <v>43</v>
      </c>
      <c r="J105" s="14">
        <v>223.6</v>
      </c>
      <c r="K105" s="17">
        <f t="shared" si="7"/>
        <v>24.518888096935139</v>
      </c>
      <c r="L105" s="13">
        <v>0</v>
      </c>
      <c r="M105" s="14">
        <v>0</v>
      </c>
      <c r="N105" s="13">
        <v>0</v>
      </c>
      <c r="O105" s="14">
        <v>0</v>
      </c>
      <c r="P105" s="17"/>
      <c r="Q105" s="15">
        <v>0</v>
      </c>
      <c r="R105" s="14">
        <v>0</v>
      </c>
      <c r="S105" s="15">
        <v>0</v>
      </c>
      <c r="T105" s="14">
        <v>0</v>
      </c>
      <c r="U105" s="17"/>
      <c r="V105" s="30"/>
      <c r="X105" s="30"/>
    </row>
    <row r="106" spans="1:24" ht="30" customHeight="1" x14ac:dyDescent="0.35">
      <c r="A106" s="11">
        <v>83</v>
      </c>
      <c r="B106" s="11">
        <v>4770</v>
      </c>
      <c r="C106" s="12" t="s">
        <v>126</v>
      </c>
      <c r="D106" s="13">
        <v>383</v>
      </c>
      <c r="E106" s="13">
        <f t="shared" si="8"/>
        <v>47.875</v>
      </c>
      <c r="F106" s="13">
        <v>29</v>
      </c>
      <c r="G106" s="14">
        <v>93.09</v>
      </c>
      <c r="H106" s="17">
        <f t="shared" si="6"/>
        <v>60.574412532637076</v>
      </c>
      <c r="I106" s="13">
        <v>6</v>
      </c>
      <c r="J106" s="14">
        <v>31.2</v>
      </c>
      <c r="K106" s="17">
        <f t="shared" si="7"/>
        <v>12.532637075718014</v>
      </c>
      <c r="L106" s="13">
        <v>0</v>
      </c>
      <c r="M106" s="14">
        <v>0</v>
      </c>
      <c r="N106" s="13">
        <v>0</v>
      </c>
      <c r="O106" s="14">
        <v>0</v>
      </c>
      <c r="P106" s="17"/>
      <c r="Q106" s="15">
        <v>0</v>
      </c>
      <c r="R106" s="14">
        <v>0</v>
      </c>
      <c r="S106" s="15">
        <v>0</v>
      </c>
      <c r="T106" s="14">
        <v>0</v>
      </c>
      <c r="U106" s="17"/>
      <c r="V106" s="30"/>
      <c r="X106" s="30"/>
    </row>
    <row r="107" spans="1:24" ht="30" customHeight="1" x14ac:dyDescent="0.35">
      <c r="A107" s="11">
        <v>84</v>
      </c>
      <c r="B107" s="11">
        <v>6120</v>
      </c>
      <c r="C107" s="12" t="s">
        <v>127</v>
      </c>
      <c r="D107" s="13">
        <v>200</v>
      </c>
      <c r="E107" s="13">
        <f t="shared" si="8"/>
        <v>25</v>
      </c>
      <c r="F107" s="13">
        <v>19</v>
      </c>
      <c r="G107" s="14">
        <v>60.99</v>
      </c>
      <c r="H107" s="17">
        <f t="shared" si="6"/>
        <v>76</v>
      </c>
      <c r="I107" s="13">
        <v>4</v>
      </c>
      <c r="J107" s="14">
        <v>20.8</v>
      </c>
      <c r="K107" s="17">
        <f t="shared" si="7"/>
        <v>16</v>
      </c>
      <c r="L107" s="13">
        <v>0</v>
      </c>
      <c r="M107" s="14">
        <v>0</v>
      </c>
      <c r="N107" s="13">
        <v>0</v>
      </c>
      <c r="O107" s="14">
        <v>0</v>
      </c>
      <c r="P107" s="17"/>
      <c r="Q107" s="15">
        <v>0</v>
      </c>
      <c r="R107" s="14">
        <v>0</v>
      </c>
      <c r="S107" s="15">
        <v>0</v>
      </c>
      <c r="T107" s="14">
        <v>0</v>
      </c>
      <c r="U107" s="17"/>
      <c r="V107" s="30"/>
      <c r="X107" s="30"/>
    </row>
    <row r="108" spans="1:24" ht="30" customHeight="1" x14ac:dyDescent="0.35">
      <c r="A108" s="11">
        <v>85</v>
      </c>
      <c r="B108" s="11">
        <v>6170</v>
      </c>
      <c r="C108" s="12" t="s">
        <v>128</v>
      </c>
      <c r="D108" s="13">
        <v>511</v>
      </c>
      <c r="E108" s="13">
        <f t="shared" si="8"/>
        <v>63.875</v>
      </c>
      <c r="F108" s="13">
        <v>53</v>
      </c>
      <c r="G108" s="14">
        <v>170.13</v>
      </c>
      <c r="H108" s="17">
        <f t="shared" si="6"/>
        <v>82.974559686888455</v>
      </c>
      <c r="I108" s="13">
        <v>53</v>
      </c>
      <c r="J108" s="14">
        <v>275.60000000000002</v>
      </c>
      <c r="K108" s="17">
        <f t="shared" si="7"/>
        <v>82.974559686888455</v>
      </c>
      <c r="L108" s="13">
        <v>0</v>
      </c>
      <c r="M108" s="14">
        <v>0</v>
      </c>
      <c r="N108" s="13">
        <v>0</v>
      </c>
      <c r="O108" s="14">
        <v>0</v>
      </c>
      <c r="P108" s="17"/>
      <c r="Q108" s="15">
        <v>0</v>
      </c>
      <c r="R108" s="14">
        <v>0</v>
      </c>
      <c r="S108" s="15">
        <v>0</v>
      </c>
      <c r="T108" s="14">
        <v>0</v>
      </c>
      <c r="U108" s="17"/>
      <c r="V108" s="30"/>
      <c r="X108" s="30"/>
    </row>
    <row r="109" spans="1:24" ht="30" customHeight="1" x14ac:dyDescent="0.35">
      <c r="A109" s="11">
        <v>86</v>
      </c>
      <c r="B109" s="11">
        <v>6320</v>
      </c>
      <c r="C109" s="12" t="s">
        <v>129</v>
      </c>
      <c r="D109" s="13">
        <v>339</v>
      </c>
      <c r="E109" s="13">
        <f t="shared" si="8"/>
        <v>42.375</v>
      </c>
      <c r="F109" s="13">
        <v>51</v>
      </c>
      <c r="G109" s="14">
        <v>163.71</v>
      </c>
      <c r="H109" s="17">
        <f t="shared" si="6"/>
        <v>120.35398230088497</v>
      </c>
      <c r="I109" s="13">
        <v>17</v>
      </c>
      <c r="J109" s="14">
        <v>88.4</v>
      </c>
      <c r="K109" s="17">
        <f t="shared" si="7"/>
        <v>40.117994100294986</v>
      </c>
      <c r="L109" s="13">
        <v>0</v>
      </c>
      <c r="M109" s="14">
        <v>0</v>
      </c>
      <c r="N109" s="13">
        <v>0</v>
      </c>
      <c r="O109" s="14">
        <v>0</v>
      </c>
      <c r="P109" s="17"/>
      <c r="Q109" s="15">
        <v>0</v>
      </c>
      <c r="R109" s="14">
        <v>0</v>
      </c>
      <c r="S109" s="15">
        <v>0</v>
      </c>
      <c r="T109" s="14">
        <v>0</v>
      </c>
      <c r="U109" s="17"/>
      <c r="V109" s="30"/>
      <c r="X109" s="30"/>
    </row>
    <row r="110" spans="1:24" ht="30" customHeight="1" x14ac:dyDescent="0.35">
      <c r="A110" s="11">
        <v>87</v>
      </c>
      <c r="B110" s="11">
        <v>6319</v>
      </c>
      <c r="C110" s="16" t="s">
        <v>130</v>
      </c>
      <c r="D110" s="13">
        <v>443</v>
      </c>
      <c r="E110" s="13">
        <f t="shared" si="8"/>
        <v>55.375</v>
      </c>
      <c r="F110" s="13">
        <v>69</v>
      </c>
      <c r="G110" s="14">
        <v>221.49</v>
      </c>
      <c r="H110" s="17">
        <f t="shared" si="6"/>
        <v>124.60496613995484</v>
      </c>
      <c r="I110" s="13">
        <v>32</v>
      </c>
      <c r="J110" s="14">
        <v>166.39999999999998</v>
      </c>
      <c r="K110" s="17">
        <f t="shared" si="7"/>
        <v>57.787810383747171</v>
      </c>
      <c r="L110" s="13">
        <v>0</v>
      </c>
      <c r="M110" s="14">
        <v>0</v>
      </c>
      <c r="N110" s="13">
        <v>0</v>
      </c>
      <c r="O110" s="14">
        <v>0</v>
      </c>
      <c r="P110" s="17"/>
      <c r="Q110" s="15">
        <v>0</v>
      </c>
      <c r="R110" s="14">
        <v>0</v>
      </c>
      <c r="S110" s="15">
        <v>0</v>
      </c>
      <c r="T110" s="14">
        <v>0</v>
      </c>
      <c r="U110" s="17"/>
      <c r="V110" s="30"/>
      <c r="X110" s="30"/>
    </row>
    <row r="111" spans="1:24" ht="30" customHeight="1" x14ac:dyDescent="0.35">
      <c r="A111" s="11">
        <v>88</v>
      </c>
      <c r="B111" s="11">
        <v>6317</v>
      </c>
      <c r="C111" s="12" t="s">
        <v>131</v>
      </c>
      <c r="D111" s="13">
        <v>297</v>
      </c>
      <c r="E111" s="13">
        <f t="shared" si="8"/>
        <v>37.125</v>
      </c>
      <c r="F111" s="13">
        <v>36</v>
      </c>
      <c r="G111" s="14">
        <v>115.56</v>
      </c>
      <c r="H111" s="17">
        <f t="shared" si="6"/>
        <v>96.969696969696969</v>
      </c>
      <c r="I111" s="13">
        <v>13</v>
      </c>
      <c r="J111" s="14">
        <v>67.599999999999994</v>
      </c>
      <c r="K111" s="17">
        <f t="shared" si="7"/>
        <v>35.016835016835017</v>
      </c>
      <c r="L111" s="13">
        <v>0</v>
      </c>
      <c r="M111" s="14">
        <v>0</v>
      </c>
      <c r="N111" s="13">
        <v>0</v>
      </c>
      <c r="O111" s="14">
        <v>0</v>
      </c>
      <c r="P111" s="17"/>
      <c r="Q111" s="15">
        <v>0</v>
      </c>
      <c r="R111" s="14">
        <v>0</v>
      </c>
      <c r="S111" s="15">
        <v>0</v>
      </c>
      <c r="T111" s="14">
        <v>0</v>
      </c>
      <c r="U111" s="17"/>
      <c r="V111" s="30"/>
      <c r="X111" s="30"/>
    </row>
    <row r="112" spans="1:24" ht="30" customHeight="1" x14ac:dyDescent="0.35">
      <c r="A112" s="11">
        <v>89</v>
      </c>
      <c r="B112" s="11">
        <v>6404</v>
      </c>
      <c r="C112" s="12" t="s">
        <v>132</v>
      </c>
      <c r="D112" s="13">
        <v>227</v>
      </c>
      <c r="E112" s="13">
        <f t="shared" si="8"/>
        <v>28.375</v>
      </c>
      <c r="F112" s="13">
        <v>60</v>
      </c>
      <c r="G112" s="14">
        <v>192.6</v>
      </c>
      <c r="H112" s="17">
        <f t="shared" si="6"/>
        <v>211.45374449339207</v>
      </c>
      <c r="I112" s="13">
        <v>11</v>
      </c>
      <c r="J112" s="14">
        <v>57.199999999999996</v>
      </c>
      <c r="K112" s="17">
        <f t="shared" si="7"/>
        <v>38.766519823788549</v>
      </c>
      <c r="L112" s="13">
        <v>0</v>
      </c>
      <c r="M112" s="14">
        <v>0</v>
      </c>
      <c r="N112" s="13">
        <v>0</v>
      </c>
      <c r="O112" s="14">
        <v>0</v>
      </c>
      <c r="P112" s="17"/>
      <c r="Q112" s="15">
        <v>0</v>
      </c>
      <c r="R112" s="14">
        <v>0</v>
      </c>
      <c r="S112" s="15">
        <v>0</v>
      </c>
      <c r="T112" s="14">
        <v>0</v>
      </c>
      <c r="U112" s="17"/>
      <c r="V112" s="30"/>
      <c r="X112" s="30"/>
    </row>
    <row r="113" spans="1:24" ht="30" customHeight="1" x14ac:dyDescent="0.35">
      <c r="A113" s="11">
        <v>90</v>
      </c>
      <c r="B113" s="11">
        <v>37908</v>
      </c>
      <c r="C113" s="12" t="s">
        <v>133</v>
      </c>
      <c r="D113" s="13">
        <v>15618</v>
      </c>
      <c r="E113" s="13">
        <f t="shared" si="8"/>
        <v>1952.25</v>
      </c>
      <c r="F113" s="13">
        <v>3620</v>
      </c>
      <c r="G113" s="14">
        <v>11620.2</v>
      </c>
      <c r="H113" s="17">
        <f t="shared" si="6"/>
        <v>185.42707132795493</v>
      </c>
      <c r="I113" s="13">
        <v>1118</v>
      </c>
      <c r="J113" s="14">
        <v>5813.5999999999995</v>
      </c>
      <c r="K113" s="17">
        <f t="shared" si="7"/>
        <v>57.267255730567292</v>
      </c>
      <c r="L113" s="13">
        <v>0</v>
      </c>
      <c r="M113" s="14">
        <v>0</v>
      </c>
      <c r="N113" s="13">
        <v>0</v>
      </c>
      <c r="O113" s="14">
        <v>0</v>
      </c>
      <c r="P113" s="17"/>
      <c r="Q113" s="15">
        <v>0</v>
      </c>
      <c r="R113" s="14">
        <v>0</v>
      </c>
      <c r="S113" s="15">
        <v>0</v>
      </c>
      <c r="T113" s="14">
        <v>0</v>
      </c>
      <c r="U113" s="17"/>
      <c r="V113" s="30"/>
      <c r="X113" s="30"/>
    </row>
    <row r="114" spans="1:24" ht="30" customHeight="1" x14ac:dyDescent="0.35">
      <c r="A114" s="11">
        <v>91</v>
      </c>
      <c r="B114" s="11">
        <v>6644</v>
      </c>
      <c r="C114" s="12" t="s">
        <v>134</v>
      </c>
      <c r="D114" s="13">
        <v>712</v>
      </c>
      <c r="E114" s="13">
        <f t="shared" si="8"/>
        <v>89</v>
      </c>
      <c r="F114" s="13">
        <v>60</v>
      </c>
      <c r="G114" s="14">
        <v>192.60000000000002</v>
      </c>
      <c r="H114" s="17">
        <f t="shared" si="6"/>
        <v>67.415730337078656</v>
      </c>
      <c r="I114" s="13">
        <v>18</v>
      </c>
      <c r="J114" s="14">
        <v>93.600000000000009</v>
      </c>
      <c r="K114" s="17">
        <f t="shared" si="7"/>
        <v>20.224719101123593</v>
      </c>
      <c r="L114" s="13">
        <v>0</v>
      </c>
      <c r="M114" s="14">
        <v>0</v>
      </c>
      <c r="N114" s="13">
        <v>0</v>
      </c>
      <c r="O114" s="14">
        <v>0</v>
      </c>
      <c r="P114" s="17"/>
      <c r="Q114" s="15">
        <v>0</v>
      </c>
      <c r="R114" s="14">
        <v>0</v>
      </c>
      <c r="S114" s="15">
        <v>0</v>
      </c>
      <c r="T114" s="14">
        <v>0</v>
      </c>
      <c r="U114" s="17"/>
      <c r="V114" s="30"/>
      <c r="X114" s="30"/>
    </row>
    <row r="115" spans="1:24" ht="30" customHeight="1" x14ac:dyDescent="0.35">
      <c r="A115" s="11">
        <v>92</v>
      </c>
      <c r="B115" s="11">
        <v>6815</v>
      </c>
      <c r="C115" s="12" t="s">
        <v>135</v>
      </c>
      <c r="D115" s="13">
        <v>846</v>
      </c>
      <c r="E115" s="13">
        <f t="shared" si="8"/>
        <v>105.75</v>
      </c>
      <c r="F115" s="13">
        <v>23</v>
      </c>
      <c r="G115" s="14">
        <v>73.83</v>
      </c>
      <c r="H115" s="17">
        <f t="shared" si="6"/>
        <v>21.749408983451538</v>
      </c>
      <c r="I115" s="13">
        <v>23</v>
      </c>
      <c r="J115" s="14">
        <v>119.6</v>
      </c>
      <c r="K115" s="17">
        <f t="shared" si="7"/>
        <v>21.749408983451538</v>
      </c>
      <c r="L115" s="13">
        <v>0</v>
      </c>
      <c r="M115" s="14">
        <v>0</v>
      </c>
      <c r="N115" s="13">
        <v>0</v>
      </c>
      <c r="O115" s="14">
        <v>0</v>
      </c>
      <c r="P115" s="17"/>
      <c r="Q115" s="15">
        <v>0</v>
      </c>
      <c r="R115" s="14">
        <v>0</v>
      </c>
      <c r="S115" s="15">
        <v>0</v>
      </c>
      <c r="T115" s="14">
        <v>0</v>
      </c>
      <c r="U115" s="17"/>
      <c r="V115" s="30"/>
      <c r="X115" s="30"/>
    </row>
    <row r="116" spans="1:24" ht="30" customHeight="1" x14ac:dyDescent="0.35">
      <c r="A116" s="11">
        <v>93</v>
      </c>
      <c r="B116" s="11">
        <v>6578</v>
      </c>
      <c r="C116" s="12" t="s">
        <v>136</v>
      </c>
      <c r="D116" s="13">
        <v>303</v>
      </c>
      <c r="E116" s="13">
        <f t="shared" si="8"/>
        <v>37.875</v>
      </c>
      <c r="F116" s="13">
        <v>92</v>
      </c>
      <c r="G116" s="14">
        <v>295.32000000000005</v>
      </c>
      <c r="H116" s="17">
        <f t="shared" si="6"/>
        <v>242.9042904290429</v>
      </c>
      <c r="I116" s="13">
        <v>12</v>
      </c>
      <c r="J116" s="14">
        <v>62.4</v>
      </c>
      <c r="K116" s="17">
        <f t="shared" si="7"/>
        <v>31.683168316831683</v>
      </c>
      <c r="L116" s="13">
        <v>0</v>
      </c>
      <c r="M116" s="14">
        <v>0</v>
      </c>
      <c r="N116" s="13">
        <v>0</v>
      </c>
      <c r="O116" s="14">
        <v>0</v>
      </c>
      <c r="P116" s="17"/>
      <c r="Q116" s="15">
        <v>0</v>
      </c>
      <c r="R116" s="14">
        <v>0</v>
      </c>
      <c r="S116" s="15">
        <v>0</v>
      </c>
      <c r="T116" s="14">
        <v>0</v>
      </c>
      <c r="U116" s="17"/>
      <c r="V116" s="30"/>
      <c r="X116" s="30"/>
    </row>
    <row r="117" spans="1:24" ht="30" customHeight="1" x14ac:dyDescent="0.35">
      <c r="A117" s="11">
        <v>94</v>
      </c>
      <c r="B117" s="11">
        <v>52919</v>
      </c>
      <c r="C117" s="12" t="s">
        <v>137</v>
      </c>
      <c r="D117" s="13">
        <v>1177</v>
      </c>
      <c r="E117" s="13">
        <f t="shared" si="8"/>
        <v>147.125</v>
      </c>
      <c r="F117" s="13">
        <v>409</v>
      </c>
      <c r="G117" s="14">
        <v>1312.8899999999999</v>
      </c>
      <c r="H117" s="17">
        <f t="shared" si="6"/>
        <v>277.9949022939677</v>
      </c>
      <c r="I117" s="13">
        <v>82</v>
      </c>
      <c r="J117" s="14">
        <v>426.4</v>
      </c>
      <c r="K117" s="17">
        <f t="shared" si="7"/>
        <v>55.734919286321158</v>
      </c>
      <c r="L117" s="13">
        <v>0</v>
      </c>
      <c r="M117" s="14">
        <v>0</v>
      </c>
      <c r="N117" s="13">
        <v>0</v>
      </c>
      <c r="O117" s="14">
        <v>0</v>
      </c>
      <c r="P117" s="17"/>
      <c r="Q117" s="15">
        <v>0</v>
      </c>
      <c r="R117" s="14">
        <v>0</v>
      </c>
      <c r="S117" s="15">
        <v>0</v>
      </c>
      <c r="T117" s="14">
        <v>0</v>
      </c>
      <c r="U117" s="17"/>
      <c r="V117" s="30"/>
      <c r="X117" s="30"/>
    </row>
    <row r="118" spans="1:24" ht="30" customHeight="1" x14ac:dyDescent="0.35">
      <c r="A118" s="11">
        <v>95</v>
      </c>
      <c r="B118" s="11">
        <v>55762</v>
      </c>
      <c r="C118" s="12" t="s">
        <v>138</v>
      </c>
      <c r="D118" s="13">
        <v>438</v>
      </c>
      <c r="E118" s="13">
        <f t="shared" si="8"/>
        <v>54.75</v>
      </c>
      <c r="F118" s="13">
        <v>71</v>
      </c>
      <c r="G118" s="14">
        <v>227.91</v>
      </c>
      <c r="H118" s="17">
        <f t="shared" si="6"/>
        <v>129.68036529680364</v>
      </c>
      <c r="I118" s="13">
        <v>57</v>
      </c>
      <c r="J118" s="14">
        <v>296.39999999999998</v>
      </c>
      <c r="K118" s="17">
        <f t="shared" si="7"/>
        <v>104.10958904109589</v>
      </c>
      <c r="L118" s="13">
        <v>0</v>
      </c>
      <c r="M118" s="14">
        <v>0</v>
      </c>
      <c r="N118" s="13">
        <v>0</v>
      </c>
      <c r="O118" s="14">
        <v>0</v>
      </c>
      <c r="P118" s="17"/>
      <c r="Q118" s="15">
        <v>0</v>
      </c>
      <c r="R118" s="14">
        <v>0</v>
      </c>
      <c r="S118" s="15">
        <v>0</v>
      </c>
      <c r="T118" s="14">
        <v>0</v>
      </c>
      <c r="U118" s="17"/>
      <c r="V118" s="30"/>
      <c r="X118" s="30"/>
    </row>
    <row r="119" spans="1:24" ht="30" customHeight="1" x14ac:dyDescent="0.35">
      <c r="A119" s="11">
        <v>96</v>
      </c>
      <c r="B119" s="11">
        <v>52377</v>
      </c>
      <c r="C119" s="12" t="s">
        <v>139</v>
      </c>
      <c r="D119" s="13">
        <v>1093</v>
      </c>
      <c r="E119" s="13">
        <f t="shared" si="8"/>
        <v>136.625</v>
      </c>
      <c r="F119" s="13">
        <v>308</v>
      </c>
      <c r="G119" s="14">
        <v>988.68000000000006</v>
      </c>
      <c r="H119" s="17">
        <f t="shared" si="6"/>
        <v>225.4345837145471</v>
      </c>
      <c r="I119" s="13">
        <v>121</v>
      </c>
      <c r="J119" s="14">
        <v>629.20000000000005</v>
      </c>
      <c r="K119" s="17">
        <f t="shared" si="7"/>
        <v>88.56358645928637</v>
      </c>
      <c r="L119" s="13">
        <v>0</v>
      </c>
      <c r="M119" s="14">
        <v>0</v>
      </c>
      <c r="N119" s="13">
        <v>0</v>
      </c>
      <c r="O119" s="14">
        <v>0</v>
      </c>
      <c r="P119" s="17"/>
      <c r="Q119" s="15">
        <v>0</v>
      </c>
      <c r="R119" s="14">
        <v>0</v>
      </c>
      <c r="S119" s="15">
        <v>0</v>
      </c>
      <c r="T119" s="14">
        <v>0</v>
      </c>
      <c r="U119" s="17"/>
      <c r="V119" s="30"/>
      <c r="X119" s="30"/>
    </row>
    <row r="120" spans="1:24" ht="30" customHeight="1" x14ac:dyDescent="0.35">
      <c r="A120" s="11">
        <v>97</v>
      </c>
      <c r="B120" s="11">
        <v>48060</v>
      </c>
      <c r="C120" s="12" t="s">
        <v>140</v>
      </c>
      <c r="D120" s="13">
        <v>0</v>
      </c>
      <c r="E120" s="13">
        <f t="shared" si="8"/>
        <v>0</v>
      </c>
      <c r="F120" s="13">
        <v>0</v>
      </c>
      <c r="G120" s="14">
        <v>0</v>
      </c>
      <c r="H120" s="17" t="e">
        <f t="shared" si="6"/>
        <v>#DIV/0!</v>
      </c>
      <c r="I120" s="13">
        <v>0</v>
      </c>
      <c r="J120" s="14">
        <v>0</v>
      </c>
      <c r="K120" s="17" t="e">
        <f t="shared" si="7"/>
        <v>#DIV/0!</v>
      </c>
      <c r="L120" s="13">
        <v>0</v>
      </c>
      <c r="M120" s="14">
        <v>0</v>
      </c>
      <c r="N120" s="13">
        <v>0</v>
      </c>
      <c r="O120" s="14">
        <v>0</v>
      </c>
      <c r="P120" s="17"/>
      <c r="Q120" s="15">
        <v>0</v>
      </c>
      <c r="R120" s="14">
        <v>0</v>
      </c>
      <c r="S120" s="15">
        <v>0</v>
      </c>
      <c r="T120" s="14">
        <v>0</v>
      </c>
      <c r="U120" s="17"/>
      <c r="V120" s="30"/>
      <c r="X120" s="30"/>
    </row>
    <row r="121" spans="1:24" ht="30" customHeight="1" x14ac:dyDescent="0.35">
      <c r="A121" s="11">
        <v>98</v>
      </c>
      <c r="B121" s="11">
        <v>49095</v>
      </c>
      <c r="C121" s="12" t="s">
        <v>141</v>
      </c>
      <c r="D121" s="13">
        <v>82</v>
      </c>
      <c r="E121" s="13">
        <f t="shared" si="8"/>
        <v>10.25</v>
      </c>
      <c r="F121" s="13">
        <v>0</v>
      </c>
      <c r="G121" s="14">
        <v>0</v>
      </c>
      <c r="H121" s="17">
        <f t="shared" si="6"/>
        <v>0</v>
      </c>
      <c r="I121" s="13">
        <v>0</v>
      </c>
      <c r="J121" s="14">
        <v>0</v>
      </c>
      <c r="K121" s="17">
        <f t="shared" si="7"/>
        <v>0</v>
      </c>
      <c r="L121" s="13">
        <v>0</v>
      </c>
      <c r="M121" s="14">
        <v>0</v>
      </c>
      <c r="N121" s="13">
        <v>0</v>
      </c>
      <c r="O121" s="14">
        <v>0</v>
      </c>
      <c r="P121" s="17"/>
      <c r="Q121" s="15">
        <v>0</v>
      </c>
      <c r="R121" s="14">
        <v>0</v>
      </c>
      <c r="S121" s="15">
        <v>0</v>
      </c>
      <c r="T121" s="14">
        <v>0</v>
      </c>
      <c r="U121" s="17"/>
      <c r="V121" s="30"/>
      <c r="X121" s="30"/>
    </row>
    <row r="122" spans="1:24" ht="30" customHeight="1" x14ac:dyDescent="0.35">
      <c r="A122" s="11">
        <v>99</v>
      </c>
      <c r="B122" s="11">
        <v>55123</v>
      </c>
      <c r="C122" s="12" t="s">
        <v>142</v>
      </c>
      <c r="D122" s="13">
        <v>4</v>
      </c>
      <c r="E122" s="13">
        <f t="shared" si="8"/>
        <v>0.5</v>
      </c>
      <c r="F122" s="13">
        <v>0</v>
      </c>
      <c r="G122" s="14">
        <v>0</v>
      </c>
      <c r="H122" s="17">
        <f t="shared" si="6"/>
        <v>0</v>
      </c>
      <c r="I122" s="13">
        <v>0</v>
      </c>
      <c r="J122" s="14">
        <v>0</v>
      </c>
      <c r="K122" s="17">
        <f t="shared" si="7"/>
        <v>0</v>
      </c>
      <c r="L122" s="13">
        <v>0</v>
      </c>
      <c r="M122" s="14">
        <v>0</v>
      </c>
      <c r="N122" s="13">
        <v>0</v>
      </c>
      <c r="O122" s="14">
        <v>0</v>
      </c>
      <c r="P122" s="17"/>
      <c r="Q122" s="15">
        <v>0</v>
      </c>
      <c r="R122" s="14">
        <v>0</v>
      </c>
      <c r="S122" s="15">
        <v>0</v>
      </c>
      <c r="T122" s="14">
        <v>0</v>
      </c>
      <c r="U122" s="17"/>
      <c r="V122" s="30"/>
      <c r="X122" s="30"/>
    </row>
    <row r="123" spans="1:24" ht="30" customHeight="1" x14ac:dyDescent="0.35">
      <c r="A123" s="11">
        <v>100</v>
      </c>
      <c r="B123" s="11">
        <v>30576</v>
      </c>
      <c r="C123" s="12" t="s">
        <v>143</v>
      </c>
      <c r="D123" s="13">
        <v>230</v>
      </c>
      <c r="E123" s="13">
        <f t="shared" si="8"/>
        <v>28.75</v>
      </c>
      <c r="F123" s="13">
        <v>29</v>
      </c>
      <c r="G123" s="14">
        <v>93.09</v>
      </c>
      <c r="H123" s="17">
        <f t="shared" si="6"/>
        <v>100.8695652173913</v>
      </c>
      <c r="I123" s="13">
        <v>7</v>
      </c>
      <c r="J123" s="14">
        <v>36.400000000000006</v>
      </c>
      <c r="K123" s="17">
        <f t="shared" si="7"/>
        <v>24.347826086956523</v>
      </c>
      <c r="L123" s="13">
        <v>5710</v>
      </c>
      <c r="M123" s="14">
        <v>112372.8</v>
      </c>
      <c r="N123" s="13">
        <v>199</v>
      </c>
      <c r="O123" s="14">
        <v>3916.32</v>
      </c>
      <c r="P123" s="17"/>
      <c r="Q123" s="15">
        <v>5788</v>
      </c>
      <c r="R123" s="14">
        <v>105688.88</v>
      </c>
      <c r="S123" s="15">
        <v>122</v>
      </c>
      <c r="T123" s="14">
        <v>2227.7199999999998</v>
      </c>
      <c r="U123" s="17"/>
      <c r="V123" s="30"/>
      <c r="X123" s="30"/>
    </row>
    <row r="124" spans="1:24" ht="30" customHeight="1" x14ac:dyDescent="0.35">
      <c r="A124" s="11">
        <v>101</v>
      </c>
      <c r="B124" s="11">
        <v>60608</v>
      </c>
      <c r="C124" s="12" t="s">
        <v>144</v>
      </c>
      <c r="D124" s="13">
        <v>56</v>
      </c>
      <c r="E124" s="13">
        <f t="shared" si="8"/>
        <v>7</v>
      </c>
      <c r="F124" s="13">
        <v>2</v>
      </c>
      <c r="G124" s="14">
        <v>6.42</v>
      </c>
      <c r="H124" s="17">
        <f t="shared" si="6"/>
        <v>28.571428571428569</v>
      </c>
      <c r="I124" s="13">
        <v>0</v>
      </c>
      <c r="J124" s="14">
        <v>0</v>
      </c>
      <c r="K124" s="17">
        <f t="shared" si="7"/>
        <v>0</v>
      </c>
      <c r="L124" s="13">
        <v>0</v>
      </c>
      <c r="M124" s="14">
        <v>0</v>
      </c>
      <c r="N124" s="13">
        <v>0</v>
      </c>
      <c r="O124" s="14">
        <v>0</v>
      </c>
      <c r="P124" s="17"/>
      <c r="Q124" s="15">
        <v>0</v>
      </c>
      <c r="R124" s="14">
        <v>0</v>
      </c>
      <c r="S124" s="15">
        <v>0</v>
      </c>
      <c r="T124" s="14">
        <v>0</v>
      </c>
      <c r="U124" s="17"/>
      <c r="V124" s="30"/>
      <c r="X124" s="30"/>
    </row>
    <row r="125" spans="1:24" ht="30" customHeight="1" x14ac:dyDescent="0.35">
      <c r="A125" s="11">
        <v>102</v>
      </c>
      <c r="B125" s="11">
        <v>63407</v>
      </c>
      <c r="C125" s="12" t="s">
        <v>145</v>
      </c>
      <c r="D125" s="13">
        <v>743</v>
      </c>
      <c r="E125" s="13">
        <f t="shared" si="8"/>
        <v>92.875</v>
      </c>
      <c r="F125" s="13">
        <v>181</v>
      </c>
      <c r="G125" s="14">
        <v>581.01</v>
      </c>
      <c r="H125" s="17">
        <f t="shared" si="6"/>
        <v>194.88559892328399</v>
      </c>
      <c r="I125" s="13">
        <v>99</v>
      </c>
      <c r="J125" s="14">
        <v>514.79999999999995</v>
      </c>
      <c r="K125" s="17">
        <f t="shared" si="7"/>
        <v>106.5948855989233</v>
      </c>
      <c r="L125" s="13">
        <v>0</v>
      </c>
      <c r="M125" s="14">
        <v>0</v>
      </c>
      <c r="N125" s="13">
        <v>0</v>
      </c>
      <c r="O125" s="14">
        <v>0</v>
      </c>
      <c r="P125" s="17"/>
      <c r="Q125" s="15">
        <v>0</v>
      </c>
      <c r="R125" s="14">
        <v>0</v>
      </c>
      <c r="S125" s="15">
        <v>0</v>
      </c>
      <c r="T125" s="14">
        <v>0</v>
      </c>
      <c r="U125" s="17"/>
      <c r="V125" s="30"/>
      <c r="X125" s="30"/>
    </row>
    <row r="126" spans="1:24" ht="30" customHeight="1" x14ac:dyDescent="0.35">
      <c r="A126" s="11">
        <v>103</v>
      </c>
      <c r="B126" s="11">
        <v>61608</v>
      </c>
      <c r="C126" s="12" t="s">
        <v>146</v>
      </c>
      <c r="D126" s="13">
        <v>6</v>
      </c>
      <c r="E126" s="13">
        <f t="shared" si="8"/>
        <v>0.75</v>
      </c>
      <c r="F126" s="13">
        <v>4</v>
      </c>
      <c r="G126" s="14">
        <v>12.84</v>
      </c>
      <c r="H126" s="17">
        <f t="shared" si="6"/>
        <v>533.33333333333326</v>
      </c>
      <c r="I126" s="13">
        <v>0</v>
      </c>
      <c r="J126" s="14">
        <v>0</v>
      </c>
      <c r="K126" s="17">
        <f t="shared" si="7"/>
        <v>0</v>
      </c>
      <c r="L126" s="13">
        <v>0</v>
      </c>
      <c r="M126" s="14">
        <v>0</v>
      </c>
      <c r="N126" s="13">
        <v>0</v>
      </c>
      <c r="O126" s="14">
        <v>0</v>
      </c>
      <c r="P126" s="17"/>
      <c r="Q126" s="15">
        <v>0</v>
      </c>
      <c r="R126" s="14">
        <v>0</v>
      </c>
      <c r="S126" s="15">
        <v>0</v>
      </c>
      <c r="T126" s="14">
        <v>0</v>
      </c>
      <c r="U126" s="17"/>
      <c r="V126" s="30"/>
      <c r="X126" s="30"/>
    </row>
    <row r="127" spans="1:24" ht="30" customHeight="1" x14ac:dyDescent="0.35">
      <c r="A127" s="11">
        <v>104</v>
      </c>
      <c r="B127" s="11">
        <v>12302</v>
      </c>
      <c r="C127" s="12" t="s">
        <v>147</v>
      </c>
      <c r="D127" s="13">
        <v>160</v>
      </c>
      <c r="E127" s="13">
        <f t="shared" si="8"/>
        <v>20</v>
      </c>
      <c r="F127" s="13">
        <v>31</v>
      </c>
      <c r="G127" s="14">
        <v>99.51</v>
      </c>
      <c r="H127" s="17">
        <f t="shared" si="6"/>
        <v>155</v>
      </c>
      <c r="I127" s="13">
        <v>9</v>
      </c>
      <c r="J127" s="14">
        <v>46.800000000000004</v>
      </c>
      <c r="K127" s="17">
        <f t="shared" si="7"/>
        <v>45</v>
      </c>
      <c r="L127" s="13">
        <v>0</v>
      </c>
      <c r="M127" s="14">
        <v>0</v>
      </c>
      <c r="N127" s="13">
        <v>0</v>
      </c>
      <c r="O127" s="14">
        <v>0</v>
      </c>
      <c r="P127" s="17"/>
      <c r="Q127" s="15">
        <v>0</v>
      </c>
      <c r="R127" s="14">
        <v>0</v>
      </c>
      <c r="S127" s="15">
        <v>0</v>
      </c>
      <c r="T127" s="14">
        <v>0</v>
      </c>
      <c r="U127" s="17"/>
      <c r="V127" s="30"/>
      <c r="X127" s="30"/>
    </row>
    <row r="128" spans="1:24" ht="30" customHeight="1" x14ac:dyDescent="0.35">
      <c r="A128" s="11">
        <v>105</v>
      </c>
      <c r="B128" s="11">
        <v>430</v>
      </c>
      <c r="C128" s="12" t="s">
        <v>148</v>
      </c>
      <c r="D128" s="13"/>
      <c r="E128" s="13"/>
      <c r="F128" s="13"/>
      <c r="G128" s="14"/>
      <c r="H128" s="17"/>
      <c r="I128" s="13"/>
      <c r="J128" s="14"/>
      <c r="K128" s="17"/>
      <c r="L128" s="13">
        <v>656</v>
      </c>
      <c r="M128" s="14">
        <v>12910.08</v>
      </c>
      <c r="N128" s="13">
        <v>0</v>
      </c>
      <c r="O128" s="14">
        <v>0</v>
      </c>
      <c r="P128" s="17"/>
      <c r="Q128" s="15">
        <v>656</v>
      </c>
      <c r="R128" s="14">
        <v>11978.560000000001</v>
      </c>
      <c r="S128" s="15">
        <v>0</v>
      </c>
      <c r="T128" s="14">
        <v>0</v>
      </c>
      <c r="U128" s="17"/>
      <c r="V128" s="30"/>
      <c r="X128" s="30"/>
    </row>
    <row r="129" spans="1:24" ht="30" customHeight="1" x14ac:dyDescent="0.35">
      <c r="A129" s="11">
        <v>106</v>
      </c>
      <c r="B129" s="11">
        <v>409</v>
      </c>
      <c r="C129" s="12" t="s">
        <v>149</v>
      </c>
      <c r="D129" s="13"/>
      <c r="E129" s="13"/>
      <c r="F129" s="13"/>
      <c r="G129" s="14"/>
      <c r="H129" s="17"/>
      <c r="I129" s="13"/>
      <c r="J129" s="14"/>
      <c r="K129" s="17"/>
      <c r="L129" s="13">
        <v>967</v>
      </c>
      <c r="M129" s="14">
        <v>19030.560000000001</v>
      </c>
      <c r="N129" s="13">
        <v>0</v>
      </c>
      <c r="O129" s="14">
        <v>0</v>
      </c>
      <c r="P129" s="17"/>
      <c r="Q129" s="15">
        <v>967</v>
      </c>
      <c r="R129" s="14">
        <v>17657.420000000002</v>
      </c>
      <c r="S129" s="15">
        <v>0</v>
      </c>
      <c r="T129" s="14">
        <v>0</v>
      </c>
      <c r="U129" s="17"/>
      <c r="V129" s="30"/>
      <c r="X129" s="30"/>
    </row>
    <row r="130" spans="1:24" ht="30" customHeight="1" x14ac:dyDescent="0.35">
      <c r="A130" s="11">
        <v>107</v>
      </c>
      <c r="B130" s="11">
        <v>413</v>
      </c>
      <c r="C130" s="12" t="s">
        <v>150</v>
      </c>
      <c r="D130" s="13"/>
      <c r="E130" s="13"/>
      <c r="F130" s="13"/>
      <c r="G130" s="14"/>
      <c r="H130" s="17"/>
      <c r="I130" s="13"/>
      <c r="J130" s="14"/>
      <c r="K130" s="17"/>
      <c r="L130" s="13">
        <v>1141</v>
      </c>
      <c r="M130" s="14">
        <v>22454.879999999997</v>
      </c>
      <c r="N130" s="13">
        <v>0</v>
      </c>
      <c r="O130" s="14">
        <v>0</v>
      </c>
      <c r="P130" s="17"/>
      <c r="Q130" s="15">
        <v>1140</v>
      </c>
      <c r="R130" s="14">
        <v>20816.400000000001</v>
      </c>
      <c r="S130" s="15">
        <v>0</v>
      </c>
      <c r="T130" s="14">
        <v>0</v>
      </c>
      <c r="U130" s="17"/>
      <c r="V130" s="30"/>
      <c r="X130" s="30"/>
    </row>
    <row r="131" spans="1:24" ht="30" customHeight="1" x14ac:dyDescent="0.35">
      <c r="A131" s="11">
        <v>108</v>
      </c>
      <c r="B131" s="11">
        <v>10314</v>
      </c>
      <c r="C131" s="12" t="s">
        <v>151</v>
      </c>
      <c r="D131" s="13"/>
      <c r="E131" s="13"/>
      <c r="F131" s="13"/>
      <c r="G131" s="14"/>
      <c r="H131" s="17"/>
      <c r="I131" s="13"/>
      <c r="J131" s="14"/>
      <c r="K131" s="17"/>
      <c r="L131" s="13">
        <v>227</v>
      </c>
      <c r="M131" s="14">
        <v>4467.3599999999997</v>
      </c>
      <c r="N131" s="13">
        <v>0</v>
      </c>
      <c r="O131" s="14">
        <v>0</v>
      </c>
      <c r="P131" s="17"/>
      <c r="Q131" s="15">
        <v>227</v>
      </c>
      <c r="R131" s="14">
        <v>4145.0199999999995</v>
      </c>
      <c r="S131" s="15">
        <v>0</v>
      </c>
      <c r="T131" s="14">
        <v>0</v>
      </c>
      <c r="U131" s="17"/>
      <c r="V131" s="30"/>
      <c r="X131" s="30"/>
    </row>
    <row r="132" spans="1:24" ht="30" customHeight="1" x14ac:dyDescent="0.35">
      <c r="A132" s="11">
        <v>109</v>
      </c>
      <c r="B132" s="11">
        <v>428</v>
      </c>
      <c r="C132" s="12" t="s">
        <v>152</v>
      </c>
      <c r="D132" s="13"/>
      <c r="E132" s="13"/>
      <c r="F132" s="13"/>
      <c r="G132" s="14"/>
      <c r="H132" s="17"/>
      <c r="I132" s="13"/>
      <c r="J132" s="14"/>
      <c r="K132" s="17"/>
      <c r="L132" s="13">
        <v>762</v>
      </c>
      <c r="M132" s="14">
        <v>14996.16</v>
      </c>
      <c r="N132" s="13">
        <v>0</v>
      </c>
      <c r="O132" s="14">
        <v>0</v>
      </c>
      <c r="P132" s="17"/>
      <c r="Q132" s="15">
        <v>763</v>
      </c>
      <c r="R132" s="14">
        <v>13932.380000000001</v>
      </c>
      <c r="S132" s="15">
        <v>0</v>
      </c>
      <c r="T132" s="14">
        <v>0</v>
      </c>
      <c r="U132" s="17"/>
      <c r="V132" s="30"/>
      <c r="X132" s="30"/>
    </row>
    <row r="133" spans="1:24" ht="15.75" customHeight="1" x14ac:dyDescent="0.35">
      <c r="A133" s="18" t="s">
        <v>36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9"/>
      <c r="M133" s="20"/>
      <c r="N133" s="19"/>
      <c r="O133" s="20"/>
      <c r="P133" s="20"/>
      <c r="Q133" s="20"/>
      <c r="R133" s="20"/>
      <c r="S133" s="20"/>
      <c r="T133" s="20"/>
      <c r="U133" s="20"/>
      <c r="V133" s="30"/>
    </row>
    <row r="134" spans="1:24" ht="14.15" x14ac:dyDescent="0.35">
      <c r="A134" s="20"/>
      <c r="B134" s="21"/>
      <c r="C134" s="20"/>
      <c r="D134" s="21"/>
      <c r="E134" s="21"/>
      <c r="F134" s="21"/>
      <c r="G134" s="21"/>
      <c r="H134" s="21"/>
      <c r="I134" s="21"/>
      <c r="J134" s="21"/>
      <c r="K134" s="21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30"/>
    </row>
    <row r="135" spans="1:24" s="2" customFormat="1" ht="14.15" x14ac:dyDescent="0.35">
      <c r="A135" s="20"/>
      <c r="B135" s="20"/>
      <c r="C135" s="22" t="s">
        <v>27</v>
      </c>
      <c r="D135" s="20"/>
      <c r="E135" s="20"/>
      <c r="F135" s="39"/>
      <c r="G135" s="39"/>
      <c r="H135" s="39"/>
      <c r="I135" s="39"/>
      <c r="J135" s="39"/>
      <c r="K135" s="39"/>
      <c r="L135" s="20"/>
      <c r="M135" s="20"/>
      <c r="N135" s="20"/>
      <c r="O135" s="20"/>
      <c r="P135" s="39" t="s">
        <v>33</v>
      </c>
      <c r="Q135" s="39"/>
      <c r="R135" s="39"/>
      <c r="S135" s="39"/>
      <c r="T135" s="39"/>
      <c r="U135" s="39"/>
      <c r="V135" s="30"/>
    </row>
    <row r="136" spans="1:24" s="2" customFormat="1" ht="14.15" x14ac:dyDescent="0.35">
      <c r="A136" s="20"/>
      <c r="B136" s="20"/>
      <c r="C136" s="23" t="s">
        <v>23</v>
      </c>
      <c r="D136" s="20"/>
      <c r="E136" s="20"/>
      <c r="F136" s="36"/>
      <c r="G136" s="36"/>
      <c r="H136" s="36"/>
      <c r="I136" s="36" t="s">
        <v>24</v>
      </c>
      <c r="J136" s="36"/>
      <c r="K136" s="36"/>
      <c r="L136" s="20"/>
      <c r="M136" s="20"/>
      <c r="N136" s="20"/>
      <c r="O136" s="20"/>
      <c r="P136" s="36" t="s">
        <v>25</v>
      </c>
      <c r="Q136" s="36"/>
      <c r="R136" s="36"/>
      <c r="S136" s="36"/>
      <c r="T136" s="36"/>
      <c r="U136" s="36"/>
      <c r="V136" s="30"/>
    </row>
    <row r="137" spans="1:24" ht="14.15" x14ac:dyDescent="0.35">
      <c r="A137" s="24"/>
      <c r="B137" s="24"/>
      <c r="C137" s="24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30"/>
    </row>
    <row r="138" spans="1:24" x14ac:dyDescent="0.35">
      <c r="C138" s="1"/>
      <c r="V138" s="30"/>
    </row>
    <row r="139" spans="1:24" x14ac:dyDescent="0.35">
      <c r="V139" s="30"/>
    </row>
    <row r="140" spans="1:24" x14ac:dyDescent="0.35">
      <c r="V140" s="30"/>
    </row>
    <row r="141" spans="1:24" x14ac:dyDescent="0.35">
      <c r="V141" s="30"/>
    </row>
    <row r="142" spans="1:24" x14ac:dyDescent="0.35">
      <c r="V142" s="30"/>
    </row>
    <row r="143" spans="1:24" x14ac:dyDescent="0.35">
      <c r="V143" s="30"/>
    </row>
    <row r="144" spans="1:24" x14ac:dyDescent="0.35">
      <c r="V144" s="30"/>
    </row>
    <row r="145" spans="22:22" x14ac:dyDescent="0.35">
      <c r="V145" s="30"/>
    </row>
    <row r="146" spans="22:22" x14ac:dyDescent="0.35">
      <c r="V146" s="30"/>
    </row>
  </sheetData>
  <mergeCells count="36">
    <mergeCell ref="A14:U14"/>
    <mergeCell ref="A7:U7"/>
    <mergeCell ref="A8:U8"/>
    <mergeCell ref="A10:U10"/>
    <mergeCell ref="A12:U12"/>
    <mergeCell ref="A13:U13"/>
    <mergeCell ref="A15:U15"/>
    <mergeCell ref="A19:A21"/>
    <mergeCell ref="B19:B21"/>
    <mergeCell ref="C19:C21"/>
    <mergeCell ref="D19:D21"/>
    <mergeCell ref="E19:E21"/>
    <mergeCell ref="F19:G19"/>
    <mergeCell ref="H19:H21"/>
    <mergeCell ref="I19:J19"/>
    <mergeCell ref="K19:K21"/>
    <mergeCell ref="L19:M19"/>
    <mergeCell ref="P19:P21"/>
    <mergeCell ref="S19:T19"/>
    <mergeCell ref="U19:U21"/>
    <mergeCell ref="F20:G20"/>
    <mergeCell ref="I20:J20"/>
    <mergeCell ref="A16:U16"/>
    <mergeCell ref="A17:U17"/>
    <mergeCell ref="F136:H136"/>
    <mergeCell ref="I136:K136"/>
    <mergeCell ref="P136:U136"/>
    <mergeCell ref="L20:M20"/>
    <mergeCell ref="S20:T20"/>
    <mergeCell ref="F135:H135"/>
    <mergeCell ref="I135:K135"/>
    <mergeCell ref="P135:U135"/>
    <mergeCell ref="N19:O19"/>
    <mergeCell ref="N20:O20"/>
    <mergeCell ref="Q19:R19"/>
    <mergeCell ref="Q20:R20"/>
  </mergeCells>
  <conditionalFormatting sqref="D24:D119 D121:D127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2025-04-22T08:32:03Z</dcterms:modified>
</cp:coreProperties>
</file>