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4 I-IV ketvirtis\"/>
    </mc:Choice>
  </mc:AlternateContent>
  <xr:revisionPtr revIDLastSave="0" documentId="13_ncr:1_{9EA11BE2-41CE-4E1F-9C76-46DCD2656856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4 01-12 men" sheetId="1" r:id="rId1"/>
  </sheets>
  <externalReferences>
    <externalReference r:id="rId2"/>
  </externalReferences>
  <definedNames>
    <definedName name="_xlnm._FilterDatabase" localSheetId="0" hidden="1">'2024 01-12 men'!$A$28:$Y$127</definedName>
    <definedName name="_Hlk81406292" localSheetId="0">'2024 01-12 men'!#REF!</definedName>
    <definedName name="nac5a3062ba3c479b9f9213bd40d86201" localSheetId="0">'2024 01-12 men'!$O$8</definedName>
    <definedName name="_xlnm.Print_Titles" localSheetId="0">'2024 01-12 men'!$23:$27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1" l="1"/>
  <c r="E121" i="1"/>
  <c r="Q39" i="1"/>
  <c r="N110" i="1" l="1"/>
  <c r="N121" i="1"/>
  <c r="K110" i="1"/>
  <c r="K121" i="1"/>
  <c r="H110" i="1"/>
  <c r="H121" i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7" i="1"/>
  <c r="E47" i="1" s="1"/>
  <c r="D48" i="1"/>
  <c r="E48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6" i="1"/>
  <c r="E86" i="1" s="1"/>
  <c r="D88" i="1"/>
  <c r="E88" i="1" s="1"/>
  <c r="D90" i="1"/>
  <c r="E90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8" i="1"/>
  <c r="E108" i="1" s="1"/>
  <c r="D109" i="1"/>
  <c r="E109" i="1" s="1"/>
  <c r="D111" i="1"/>
  <c r="E111" i="1" s="1"/>
  <c r="D112" i="1"/>
  <c r="E112" i="1" s="1"/>
  <c r="D113" i="1"/>
  <c r="E113" i="1" s="1"/>
  <c r="D115" i="1"/>
  <c r="E115" i="1" s="1"/>
  <c r="D116" i="1"/>
  <c r="E116" i="1" s="1"/>
  <c r="D117" i="1"/>
  <c r="E117" i="1" s="1"/>
  <c r="D118" i="1"/>
  <c r="E118" i="1" s="1"/>
  <c r="D120" i="1"/>
  <c r="E120" i="1" s="1"/>
  <c r="D122" i="1"/>
  <c r="E122" i="1" s="1"/>
  <c r="D125" i="1"/>
  <c r="E125" i="1" s="1"/>
  <c r="D126" i="1"/>
  <c r="E126" i="1" s="1"/>
  <c r="D64" i="1"/>
  <c r="E64" i="1" s="1"/>
  <c r="D85" i="1"/>
  <c r="E85" i="1" s="1"/>
  <c r="D89" i="1"/>
  <c r="E89" i="1" s="1"/>
  <c r="D91" i="1"/>
  <c r="E91" i="1" s="1"/>
  <c r="D107" i="1"/>
  <c r="E107" i="1" s="1"/>
  <c r="D114" i="1"/>
  <c r="E114" i="1" s="1"/>
  <c r="D119" i="1"/>
  <c r="E119" i="1" s="1"/>
  <c r="D29" i="1"/>
  <c r="E29" i="1" s="1"/>
  <c r="Q30" i="1" l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7" i="1"/>
  <c r="Q48" i="1"/>
  <c r="Q53" i="1"/>
  <c r="Q54" i="1"/>
  <c r="Q55" i="1"/>
  <c r="Q56" i="1"/>
  <c r="Q57" i="1"/>
  <c r="Q58" i="1"/>
  <c r="Q59" i="1"/>
  <c r="Q60" i="1"/>
  <c r="Q61" i="1"/>
  <c r="Q62" i="1"/>
  <c r="Q63" i="1"/>
  <c r="Q65" i="1"/>
  <c r="Q67" i="1"/>
  <c r="Q68" i="1"/>
  <c r="Q69" i="1"/>
  <c r="Q70" i="1"/>
  <c r="Q71" i="1"/>
  <c r="Q72" i="1"/>
  <c r="Q73" i="1"/>
  <c r="Q74" i="1"/>
  <c r="Q75" i="1"/>
  <c r="Q77" i="1"/>
  <c r="Q78" i="1"/>
  <c r="Q79" i="1"/>
  <c r="Q80" i="1"/>
  <c r="Q81" i="1"/>
  <c r="Q82" i="1"/>
  <c r="Q83" i="1"/>
  <c r="Q84" i="1"/>
  <c r="Q86" i="1"/>
  <c r="Q88" i="1"/>
  <c r="Q90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8" i="1"/>
  <c r="Q109" i="1"/>
  <c r="Q111" i="1"/>
  <c r="Q112" i="1"/>
  <c r="Q113" i="1"/>
  <c r="Q115" i="1"/>
  <c r="Q116" i="1"/>
  <c r="Q117" i="1"/>
  <c r="Q118" i="1"/>
  <c r="Q120" i="1"/>
  <c r="Q122" i="1"/>
  <c r="Q125" i="1"/>
  <c r="Q126" i="1"/>
  <c r="Q29" i="1"/>
  <c r="K45" i="1" l="1"/>
  <c r="N64" i="1"/>
  <c r="K85" i="1"/>
  <c r="H89" i="1"/>
  <c r="H91" i="1"/>
  <c r="H107" i="1"/>
  <c r="H114" i="1"/>
  <c r="N119" i="1"/>
  <c r="N45" i="1" l="1"/>
  <c r="H45" i="1"/>
  <c r="H119" i="1"/>
  <c r="K119" i="1"/>
  <c r="K114" i="1"/>
  <c r="N114" i="1"/>
  <c r="N107" i="1"/>
  <c r="H85" i="1"/>
  <c r="K64" i="1"/>
  <c r="H64" i="1"/>
  <c r="K107" i="1"/>
  <c r="N91" i="1"/>
  <c r="K91" i="1"/>
  <c r="N89" i="1"/>
  <c r="K89" i="1"/>
  <c r="N85" i="1"/>
  <c r="S28" i="1"/>
  <c r="R28" i="1"/>
  <c r="P28" i="1"/>
  <c r="O28" i="1"/>
  <c r="M28" i="1"/>
  <c r="L28" i="1"/>
  <c r="J28" i="1"/>
  <c r="I28" i="1"/>
  <c r="F28" i="1"/>
  <c r="G28" i="1"/>
  <c r="D28" i="1"/>
  <c r="K34" i="1"/>
  <c r="H35" i="1"/>
  <c r="N36" i="1"/>
  <c r="H43" i="1"/>
  <c r="H56" i="1"/>
  <c r="H58" i="1"/>
  <c r="H65" i="1"/>
  <c r="H71" i="1"/>
  <c r="H73" i="1"/>
  <c r="K80" i="1"/>
  <c r="N82" i="1"/>
  <c r="H90" i="1"/>
  <c r="H92" i="1"/>
  <c r="H97" i="1"/>
  <c r="N98" i="1"/>
  <c r="H99" i="1"/>
  <c r="N100" i="1"/>
  <c r="H106" i="1"/>
  <c r="N108" i="1"/>
  <c r="K116" i="1"/>
  <c r="H126" i="1"/>
  <c r="H33" i="1"/>
  <c r="H41" i="1"/>
  <c r="H42" i="1"/>
  <c r="H48" i="1"/>
  <c r="H79" i="1"/>
  <c r="H104" i="1"/>
  <c r="K105" i="1"/>
  <c r="H115" i="1"/>
  <c r="K125" i="1"/>
  <c r="E28" i="1" l="1"/>
  <c r="Q28" i="1"/>
  <c r="N34" i="1"/>
  <c r="H125" i="1"/>
  <c r="H34" i="1"/>
  <c r="N125" i="1"/>
  <c r="N90" i="1"/>
  <c r="H57" i="1"/>
  <c r="N57" i="1"/>
  <c r="K57" i="1"/>
  <c r="K72" i="1"/>
  <c r="N72" i="1"/>
  <c r="H72" i="1"/>
  <c r="H81" i="1"/>
  <c r="K81" i="1"/>
  <c r="N81" i="1"/>
  <c r="H66" i="1"/>
  <c r="N66" i="1"/>
  <c r="K66" i="1"/>
  <c r="T28" i="1"/>
  <c r="K92" i="1"/>
  <c r="K58" i="1"/>
  <c r="N116" i="1"/>
  <c r="N58" i="1"/>
  <c r="H80" i="1"/>
  <c r="K98" i="1"/>
  <c r="H116" i="1"/>
  <c r="K126" i="1"/>
  <c r="K90" i="1"/>
  <c r="H105" i="1"/>
  <c r="K48" i="1"/>
  <c r="N106" i="1"/>
  <c r="N80" i="1"/>
  <c r="N48" i="1"/>
  <c r="K43" i="1"/>
  <c r="N105" i="1"/>
  <c r="N73" i="1"/>
  <c r="H98" i="1"/>
  <c r="K106" i="1"/>
  <c r="K73" i="1"/>
  <c r="K42" i="1"/>
  <c r="N99" i="1"/>
  <c r="N43" i="1"/>
  <c r="K35" i="1"/>
  <c r="N42" i="1"/>
  <c r="K99" i="1"/>
  <c r="N92" i="1"/>
  <c r="N35" i="1"/>
  <c r="N112" i="1"/>
  <c r="H112" i="1"/>
  <c r="K112" i="1"/>
  <c r="N86" i="1"/>
  <c r="K86" i="1"/>
  <c r="H86" i="1"/>
  <c r="N69" i="1"/>
  <c r="K69" i="1"/>
  <c r="H69" i="1"/>
  <c r="N88" i="1"/>
  <c r="K88" i="1"/>
  <c r="K63" i="1"/>
  <c r="H63" i="1"/>
  <c r="N63" i="1"/>
  <c r="N39" i="1"/>
  <c r="K39" i="1"/>
  <c r="H39" i="1"/>
  <c r="K108" i="1"/>
  <c r="H108" i="1"/>
  <c r="K74" i="1"/>
  <c r="H74" i="1"/>
  <c r="N62" i="1"/>
  <c r="H62" i="1"/>
  <c r="K62" i="1"/>
  <c r="N71" i="1"/>
  <c r="K71" i="1"/>
  <c r="H88" i="1"/>
  <c r="N126" i="1"/>
  <c r="N74" i="1"/>
  <c r="K78" i="1"/>
  <c r="H78" i="1"/>
  <c r="N78" i="1"/>
  <c r="K118" i="1"/>
  <c r="H118" i="1"/>
  <c r="K100" i="1"/>
  <c r="H100" i="1"/>
  <c r="K82" i="1"/>
  <c r="H82" i="1"/>
  <c r="K59" i="1"/>
  <c r="H59" i="1"/>
  <c r="K36" i="1"/>
  <c r="H36" i="1"/>
  <c r="K115" i="1"/>
  <c r="N115" i="1"/>
  <c r="K47" i="1"/>
  <c r="N47" i="1"/>
  <c r="N59" i="1"/>
  <c r="K113" i="1"/>
  <c r="N113" i="1"/>
  <c r="K97" i="1"/>
  <c r="N97" i="1"/>
  <c r="N70" i="1"/>
  <c r="K70" i="1"/>
  <c r="H70" i="1"/>
  <c r="N33" i="1"/>
  <c r="K33" i="1"/>
  <c r="H113" i="1"/>
  <c r="K96" i="1"/>
  <c r="H96" i="1"/>
  <c r="N96" i="1"/>
  <c r="N56" i="1"/>
  <c r="K56" i="1"/>
  <c r="K32" i="1"/>
  <c r="H32" i="1"/>
  <c r="N32" i="1"/>
  <c r="H47" i="1"/>
  <c r="N118" i="1"/>
  <c r="N54" i="1"/>
  <c r="K54" i="1"/>
  <c r="H54" i="1"/>
  <c r="N103" i="1"/>
  <c r="K103" i="1"/>
  <c r="H103" i="1"/>
  <c r="N95" i="1"/>
  <c r="H95" i="1"/>
  <c r="K95" i="1"/>
  <c r="K79" i="1"/>
  <c r="N79" i="1"/>
  <c r="N55" i="1"/>
  <c r="K55" i="1"/>
  <c r="H55" i="1"/>
  <c r="N31" i="1"/>
  <c r="H31" i="1"/>
  <c r="K31" i="1"/>
  <c r="N122" i="1"/>
  <c r="K122" i="1"/>
  <c r="H122" i="1"/>
  <c r="N111" i="1"/>
  <c r="K111" i="1"/>
  <c r="H111" i="1"/>
  <c r="N102" i="1"/>
  <c r="K102" i="1"/>
  <c r="H102" i="1"/>
  <c r="N94" i="1"/>
  <c r="K94" i="1"/>
  <c r="H94" i="1"/>
  <c r="N84" i="1"/>
  <c r="K84" i="1"/>
  <c r="H84" i="1"/>
  <c r="N68" i="1"/>
  <c r="K68" i="1"/>
  <c r="H68" i="1"/>
  <c r="N61" i="1"/>
  <c r="K61" i="1"/>
  <c r="H61" i="1"/>
  <c r="N44" i="1"/>
  <c r="K44" i="1"/>
  <c r="H44" i="1"/>
  <c r="N38" i="1"/>
  <c r="K38" i="1"/>
  <c r="H38" i="1"/>
  <c r="N53" i="1"/>
  <c r="K53" i="1"/>
  <c r="H53" i="1"/>
  <c r="N41" i="1"/>
  <c r="K41" i="1"/>
  <c r="N104" i="1"/>
  <c r="K104" i="1"/>
  <c r="N77" i="1"/>
  <c r="H77" i="1"/>
  <c r="K77" i="1"/>
  <c r="N65" i="1"/>
  <c r="K65" i="1"/>
  <c r="N40" i="1"/>
  <c r="K40" i="1"/>
  <c r="H40" i="1"/>
  <c r="N120" i="1"/>
  <c r="K120" i="1"/>
  <c r="H120" i="1"/>
  <c r="N109" i="1"/>
  <c r="K109" i="1"/>
  <c r="H109" i="1"/>
  <c r="N101" i="1"/>
  <c r="K101" i="1"/>
  <c r="H101" i="1"/>
  <c r="N93" i="1"/>
  <c r="K93" i="1"/>
  <c r="H93" i="1"/>
  <c r="N83" i="1"/>
  <c r="K83" i="1"/>
  <c r="H83" i="1"/>
  <c r="N75" i="1"/>
  <c r="K75" i="1"/>
  <c r="H75" i="1"/>
  <c r="N67" i="1"/>
  <c r="K67" i="1"/>
  <c r="H67" i="1"/>
  <c r="N60" i="1"/>
  <c r="K60" i="1"/>
  <c r="H60" i="1"/>
  <c r="N37" i="1"/>
  <c r="K37" i="1"/>
  <c r="H37" i="1"/>
  <c r="N30" i="1"/>
  <c r="K30" i="1"/>
  <c r="H30" i="1"/>
  <c r="N29" i="1"/>
  <c r="H29" i="1"/>
  <c r="K29" i="1"/>
  <c r="N28" i="1" l="1"/>
  <c r="H28" i="1"/>
  <c r="K28" i="1"/>
</calcChain>
</file>

<file path=xl/sharedStrings.xml><?xml version="1.0" encoding="utf-8"?>
<sst xmlns="http://schemas.openxmlformats.org/spreadsheetml/2006/main" count="242" uniqueCount="147">
  <si>
    <t>(Širdies ir kraujagyslių ligų prevencijos ir ankstyvosios diagnostikos programos vykdymo ataskaitos forma)</t>
  </si>
  <si>
    <t>(Teritorinės ligonių kasos pavadinimas)</t>
  </si>
  <si>
    <t>ŠIRDIES IR KRAUJAGYSLIŲ LIGŲ PREVENCIJOS IR ANKSTYVOSIOS DIAGNOSTIKOS PROGRAMOS VYKDYMO ATASKAITA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</si>
  <si>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</si>
  <si>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</si>
  <si>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</si>
  <si>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</si>
  <si>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</si>
  <si>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</si>
  <si>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</si>
  <si>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</si>
  <si>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</si>
  <si>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kodas 4257</t>
  </si>
  <si>
    <t>kodas 4258</t>
  </si>
  <si>
    <t>kodas 4259</t>
  </si>
  <si>
    <t>vnt.</t>
  </si>
  <si>
    <t>Eur</t>
  </si>
  <si>
    <t>Iš viso</t>
  </si>
  <si>
    <t xml:space="preserve"> Pirmas apsilankymas – nustatyta didelė ŠKL rizika</t>
  </si>
  <si>
    <t xml:space="preserve"> Pirmas apsilankymas – nustatyta labai didelė ŠKL rizika</t>
  </si>
  <si>
    <t xml:space="preserve">Antras apsilankymas po 6 mėn. – nustatyta didelė / labai didelė ŠKL rizika </t>
  </si>
  <si>
    <t>kodas 4260</t>
  </si>
  <si>
    <t xml:space="preserve"> Valstybinės ligonių kasos prie </t>
  </si>
  <si>
    <t xml:space="preserve"> Sveikatos apsaugos ministerijos direktoriaus </t>
  </si>
  <si>
    <t xml:space="preserve">  Sveikatos apsaugos ministerijos direktoriaus  </t>
  </si>
  <si>
    <t>Įvykdyta proc. (12/5 x 100)</t>
  </si>
  <si>
    <t>Įvykdyta proc. (9/5 x 100)</t>
  </si>
  <si>
    <t>Įvykdyta proc. (6/5 x 100)</t>
  </si>
  <si>
    <t>Įvykdyta proc. (18/12 x 100)</t>
  </si>
  <si>
    <t xml:space="preserve"> Pirmas apsilankymas – nustatyta maža ar vidutinė ŠKL rizika</t>
  </si>
  <si>
    <t>Įvykdyta proc. (15/(9+12) x 100)</t>
  </si>
  <si>
    <t xml:space="preserve"> Forma patvirtinta  </t>
  </si>
  <si>
    <t xml:space="preserve"> 2006 m. kovo 29 d. įsakymu Nr. 1K-43 </t>
  </si>
  <si>
    <t xml:space="preserve"> (Valstybinės ligonių kasos prie  </t>
  </si>
  <si>
    <t>kodas 4255</t>
  </si>
  <si>
    <t xml:space="preserve"> 2024 m. kovo 20 d. įsakymo Nr. 1K-95 redakcija) </t>
  </si>
  <si>
    <t>Vilniaus teritorinė ligonių kasa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</si>
  <si>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</si>
  <si>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</si>
  <si>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</si>
  <si>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</si>
  <si>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</si>
  <si>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</si>
  <si>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</si>
  <si>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</si>
  <si>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</si>
  <si>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</si>
  <si>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</si>
  <si>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</si>
  <si>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</si>
  <si>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</si>
  <si>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</si>
  <si>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</si>
  <si>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</si>
  <si>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Abromiškių reabilitacijos ligoninė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</si>
  <si>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</si>
  <si>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</si>
  <si>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</si>
  <si>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</si>
  <si>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Šalčininkų rajono savivaldybės ligoninė</t>
  </si>
  <si>
    <t>VšĮ Alytaus apskrities S. Kudirkos ligoninė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</si>
  <si>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</si>
  <si>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</si>
  <si>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</si>
  <si>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</si>
  <si>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</si>
  <si>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UAB „Pagirių šiltnamiai“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</si>
  <si>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</si>
  <si>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</si>
  <si>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</si>
  <si>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</si>
  <si>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</si>
  <si>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</si>
  <si>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</si>
  <si>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</si>
  <si>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</si>
  <si>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</si>
  <si>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</si>
  <si>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</si>
  <si>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</si>
  <si>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</si>
  <si>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</si>
  <si>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</si>
  <si>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</si>
  <si>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</si>
  <si>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</si>
  <si>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</si>
  <si>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</si>
  <si>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</si>
  <si>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</si>
  <si>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</si>
  <si>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</si>
  <si>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UAB „UMTC“</t>
  </si>
  <si>
    <t>VšĮ Vilniaus rajono Nemenčinės poliklinika</t>
  </si>
  <si>
    <t>UAB „Lazdijų sveikatos centras“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</si>
  <si>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</si>
  <si>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</si>
  <si>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</si>
  <si>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</si>
  <si>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</si>
  <si>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</si>
  <si>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</si>
  <si>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</si>
  <si>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</si>
  <si>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</si>
  <si>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</si>
  <si>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</si>
  <si>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„Mūsų šeimos klinika“</t>
  </si>
  <si>
    <t>Lietuvos kalėjimų tarnyba</t>
  </si>
  <si>
    <t>UAB „Gilės“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</si>
  <si>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</si>
  <si>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</si>
  <si>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</si>
  <si>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</si>
  <si>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</si>
  <si>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UAB „Unavita“</t>
  </si>
  <si>
    <t>UAB „Jašiūnų šeimos klinika“</t>
  </si>
  <si>
    <t>UAB „Baltic BioScience“</t>
  </si>
  <si>
    <t>UAB „Vaikų ir jaunimo klinika Empatija“</t>
  </si>
  <si>
    <t>UAB „Tavo profilaktika“</t>
  </si>
  <si>
    <t>UAB „Omedica“</t>
  </si>
  <si>
    <t>UAB „Kasu“</t>
  </si>
  <si>
    <t>MB Vitaliskardio</t>
  </si>
  <si>
    <t>UAB „RVL klinika“</t>
  </si>
  <si>
    <t>UAB „Bendrystės klinika“</t>
  </si>
  <si>
    <t>UAB „Vaisingumo klinika“</t>
  </si>
  <si>
    <t>X</t>
  </si>
  <si>
    <t>-</t>
  </si>
  <si>
    <t>J. Pauparienės klinika</t>
  </si>
  <si>
    <t>Lietuvos kariuomenė</t>
  </si>
  <si>
    <t>UAB "Švenčionėlių sveikatos centras"</t>
  </si>
  <si>
    <t>UAB "EuroEra"</t>
  </si>
  <si>
    <t>Integralios medicinos centras, UAB</t>
  </si>
  <si>
    <t>Stanaičių šeimos klinika IĮ</t>
  </si>
  <si>
    <t>Addere UAB</t>
  </si>
  <si>
    <t>VšĮ Varėnos sveikatos centras</t>
  </si>
  <si>
    <t>VšĮ Trakų rajono sveikatos centras</t>
  </si>
  <si>
    <t>Prie ASPĮ prirašytų (40–60 m. imtinai) asmenų skaičius* (2024-07-01)</t>
  </si>
  <si>
    <t>UAB „Vingio klinika“</t>
  </si>
  <si>
    <t>UAB „Telesante“</t>
  </si>
  <si>
    <t>2024 m. sausio–gruodžio mėn.</t>
  </si>
  <si>
    <t>UAB „Klinika RVK“</t>
  </si>
  <si>
    <t>VšĮ „Sostinės medicinos centras“</t>
  </si>
  <si>
    <t>VšĮ "Vilnelės šeimos klinika"</t>
  </si>
  <si>
    <t>Gerovės klinika, UAB</t>
  </si>
  <si>
    <t xml:space="preserve">2025-01-23 Nr. ŠKL-4 </t>
  </si>
  <si>
    <r>
      <t xml:space="preserve">* Prie ASPĮ prirašytų (40–60 m. imtinai) </t>
    </r>
    <r>
      <rPr>
        <u/>
        <sz val="11"/>
        <color theme="1"/>
        <rFont val="Times New Roman"/>
        <family val="1"/>
        <charset val="186"/>
      </rPr>
      <t>asmenų skaičius atrinktas</t>
    </r>
    <r>
      <rPr>
        <sz val="11"/>
        <color theme="1"/>
        <rFont val="Times New Roman"/>
        <family val="1"/>
        <charset val="186"/>
      </rPr>
      <t xml:space="preserve"> vadovaujantis Lietuvos Respublikos sveikatos apsaugos ministro 2005 m. lapkričio 25 d. įsakymo Nr. V-913 „Dėl Širdies ir kraujagyslių ligų prevencijos ir ankstyvosios diagnostikos programos patvirtinimo“ </t>
    </r>
    <r>
      <rPr>
        <sz val="11"/>
        <rFont val="Times New Roman"/>
        <family val="1"/>
        <charset val="186"/>
      </rPr>
      <t>7.1-7.4 punktais.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</si>
</sst>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ratupc\Desktop\2019-2024%20prevencin&#279;s\ATASKAITOS%20VLK\2024\2024-07-01%20&#352;KL%20asmenu%20skaicius.xlsx" TargetMode="External"/><Relationship Id="rId1" Type="http://schemas.openxmlformats.org/officeDocument/2006/relationships/externalLinkPath" Target="/Users/juratupc/Desktop/2019-2024%20prevencin&#279;s/ATASKAITOS%20VLK/2024/2024-07-01%20&#352;KL%20asmenu%20skaic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s3"/>
      <sheetName val="2024-07-01 prirašyti"/>
      <sheetName val="lentele (2)"/>
      <sheetName val="lentele Tomas"/>
    </sheetNames>
    <sheetDataSet>
      <sheetData sheetId="0"/>
      <sheetData sheetId="1">
        <row r="4">
          <cell r="C4" t="str">
            <v>ID</v>
          </cell>
          <cell r="D4" t="str">
            <v>ASPĮ pavadinimas</v>
          </cell>
          <cell r="E4" t="str">
            <v>Prisirašiusių draustų 40-60 m. asmenų skaičius
2024-06-30</v>
          </cell>
        </row>
        <row r="5">
          <cell r="C5">
            <v>77</v>
          </cell>
          <cell r="D5" t="str">
            <v>VšĮ Alytaus rajono savivaldybės pirminės sveikatos priežiūros centras</v>
          </cell>
          <cell r="E5">
            <v>4153</v>
          </cell>
        </row>
        <row r="6">
          <cell r="C6">
            <v>79</v>
          </cell>
          <cell r="D6" t="str">
            <v>VšĮ Druskininkų pirminės sveikatos priežiūros centras</v>
          </cell>
          <cell r="E6">
            <v>3926</v>
          </cell>
        </row>
        <row r="7">
          <cell r="C7">
            <v>82</v>
          </cell>
          <cell r="D7" t="str">
            <v>VšĮ Alytaus poliklinika</v>
          </cell>
          <cell r="E7">
            <v>11101</v>
          </cell>
        </row>
        <row r="8">
          <cell r="C8">
            <v>91</v>
          </cell>
          <cell r="D8" t="str">
            <v>VšĮ Karoliniškių poliklinika</v>
          </cell>
          <cell r="E8">
            <v>21123</v>
          </cell>
        </row>
        <row r="9">
          <cell r="C9">
            <v>92</v>
          </cell>
          <cell r="D9" t="str">
            <v>VšĮ Antakalnio poliklinika</v>
          </cell>
          <cell r="E9">
            <v>26602</v>
          </cell>
        </row>
        <row r="10">
          <cell r="C10">
            <v>94</v>
          </cell>
          <cell r="D10" t="str">
            <v>VšĮ Centro poliklinika</v>
          </cell>
          <cell r="E10">
            <v>32947</v>
          </cell>
        </row>
        <row r="11">
          <cell r="C11">
            <v>96</v>
          </cell>
          <cell r="D11" t="str">
            <v>VšĮ Šeškinės poliklinika</v>
          </cell>
          <cell r="E11">
            <v>19762</v>
          </cell>
        </row>
        <row r="12">
          <cell r="C12">
            <v>97</v>
          </cell>
          <cell r="D12" t="str">
            <v>VšĮ Naujosios Vilnios poliklinika</v>
          </cell>
          <cell r="E12">
            <v>11143</v>
          </cell>
        </row>
        <row r="13">
          <cell r="C13">
            <v>99</v>
          </cell>
          <cell r="D13" t="str">
            <v>VšĮ Vilniaus universiteto ligoninė Santaros klinikos</v>
          </cell>
          <cell r="E13">
            <v>3634</v>
          </cell>
        </row>
        <row r="14">
          <cell r="C14">
            <v>100</v>
          </cell>
          <cell r="D14" t="str">
            <v>VšĮ Vilniaus rajono centrinė poliklinika</v>
          </cell>
          <cell r="E14">
            <v>18927</v>
          </cell>
        </row>
        <row r="15">
          <cell r="C15">
            <v>101</v>
          </cell>
          <cell r="D15" t="str">
            <v>VšĮ Eišiškių asmens sveikatos priežiūros centras</v>
          </cell>
          <cell r="E15">
            <v>719</v>
          </cell>
        </row>
        <row r="16">
          <cell r="C16">
            <v>102</v>
          </cell>
          <cell r="D16" t="str">
            <v>VšĮ Šalčininkų pirminės sveikatos priežiūros centras</v>
          </cell>
          <cell r="E16">
            <v>3237</v>
          </cell>
        </row>
        <row r="17">
          <cell r="C17">
            <v>104</v>
          </cell>
          <cell r="D17" t="str">
            <v>VšĮ Lentvario ambulatorija</v>
          </cell>
          <cell r="E17">
            <v>1623</v>
          </cell>
        </row>
        <row r="18">
          <cell r="C18">
            <v>108</v>
          </cell>
          <cell r="D18" t="str">
            <v>VšĮ Širvintų rajono savivaldybės sveikatos centras</v>
          </cell>
          <cell r="E18">
            <v>2215</v>
          </cell>
        </row>
        <row r="19">
          <cell r="C19">
            <v>109</v>
          </cell>
          <cell r="D19" t="str">
            <v>VšĮ Ukmergės pirminės sveikatos priežiūros centras</v>
          </cell>
          <cell r="E19">
            <v>5777</v>
          </cell>
        </row>
        <row r="20">
          <cell r="C20">
            <v>158</v>
          </cell>
          <cell r="D20" t="str">
            <v>VšĮ Grigiškių sveikatos priežiūros centras</v>
          </cell>
          <cell r="E20">
            <v>2533</v>
          </cell>
        </row>
        <row r="21">
          <cell r="C21">
            <v>160</v>
          </cell>
          <cell r="D21" t="str">
            <v>VšĮ Trakų rajono sveikatos centras</v>
          </cell>
          <cell r="E21">
            <v>873</v>
          </cell>
        </row>
        <row r="22">
          <cell r="C22">
            <v>364</v>
          </cell>
          <cell r="D22" t="str">
            <v>VšĮ Vilniaus miesto klinikinė ligoninė</v>
          </cell>
          <cell r="E22">
            <v>3071</v>
          </cell>
        </row>
        <row r="23">
          <cell r="C23">
            <v>463</v>
          </cell>
          <cell r="D23" t="str">
            <v>Lietuvos Respublikos vidaus reikalų ministerijos Medicinos centras</v>
          </cell>
          <cell r="E23">
            <v>5322</v>
          </cell>
        </row>
        <row r="24">
          <cell r="C24">
            <v>513</v>
          </cell>
          <cell r="D24" t="str">
            <v>VšĮ Varėnos sveikatos centras</v>
          </cell>
          <cell r="E24">
            <v>4365</v>
          </cell>
        </row>
        <row r="25">
          <cell r="C25">
            <v>573</v>
          </cell>
          <cell r="D25" t="str">
            <v xml:space="preserve">VšĮ Lazdijų rajono savivaldybės sveikatos centras </v>
          </cell>
          <cell r="E25">
            <v>643</v>
          </cell>
        </row>
        <row r="26">
          <cell r="C26">
            <v>587</v>
          </cell>
          <cell r="D26" t="str">
            <v>VšĮ Trakų pirminės sveikatos priežiūros centras</v>
          </cell>
          <cell r="E26">
            <v>3202</v>
          </cell>
        </row>
        <row r="27">
          <cell r="C27">
            <v>613</v>
          </cell>
          <cell r="D27" t="str">
            <v>VšĮ Švenčionių rajono sveikatos centras</v>
          </cell>
          <cell r="E27">
            <v>4509</v>
          </cell>
        </row>
        <row r="28">
          <cell r="C28">
            <v>617</v>
          </cell>
          <cell r="D28" t="str">
            <v>UAB „Teragyda“</v>
          </cell>
          <cell r="E28">
            <v>2068</v>
          </cell>
        </row>
        <row r="29">
          <cell r="C29">
            <v>624</v>
          </cell>
          <cell r="D29" t="str">
            <v>UAB „SK Impeks Medicinos diagnostikos centras“</v>
          </cell>
          <cell r="E29">
            <v>792</v>
          </cell>
        </row>
        <row r="30">
          <cell r="C30">
            <v>4335</v>
          </cell>
          <cell r="D30" t="str">
            <v>UAB „Pagirių šiltnamiai“</v>
          </cell>
          <cell r="E30">
            <v>301</v>
          </cell>
        </row>
        <row r="31">
          <cell r="C31">
            <v>4344</v>
          </cell>
          <cell r="D31" t="str">
            <v>VšĮ Alytaus miesto savivaldybės pirminės sveikatos priežiūros centras</v>
          </cell>
          <cell r="E31">
            <v>1148</v>
          </cell>
        </row>
        <row r="32">
          <cell r="C32">
            <v>4481</v>
          </cell>
          <cell r="D32" t="str">
            <v>UAB „Reginos šeimos gydytojo centras“</v>
          </cell>
          <cell r="E32">
            <v>377</v>
          </cell>
        </row>
        <row r="33">
          <cell r="C33">
            <v>4499</v>
          </cell>
          <cell r="D33" t="str">
            <v>VšĮ I. Kelbauskienės šeimos klinika</v>
          </cell>
          <cell r="E33">
            <v>1341</v>
          </cell>
        </row>
        <row r="34">
          <cell r="C34">
            <v>4520</v>
          </cell>
          <cell r="D34" t="str">
            <v>UAB „Pagalba ligoniui“</v>
          </cell>
          <cell r="E34">
            <v>1518</v>
          </cell>
        </row>
        <row r="35">
          <cell r="C35">
            <v>4533</v>
          </cell>
          <cell r="D35" t="str">
            <v>J. Pauparienės klinika</v>
          </cell>
          <cell r="E35">
            <v>186</v>
          </cell>
        </row>
        <row r="36">
          <cell r="C36">
            <v>4547</v>
          </cell>
          <cell r="D36" t="str">
            <v>I. Kurcevič bendrosios praktikos gydytojo kabinetas</v>
          </cell>
          <cell r="E36">
            <v>293</v>
          </cell>
        </row>
        <row r="37">
          <cell r="C37">
            <v>4582</v>
          </cell>
          <cell r="D37" t="str">
            <v>UAB „Jeruzalės klinika“</v>
          </cell>
          <cell r="E37">
            <v>244</v>
          </cell>
        </row>
        <row r="38">
          <cell r="C38">
            <v>4619</v>
          </cell>
          <cell r="D38" t="str">
            <v>V. Staliulionienės bendros praktikos gydytojo kabinetas</v>
          </cell>
          <cell r="E38">
            <v>574</v>
          </cell>
        </row>
        <row r="39">
          <cell r="C39">
            <v>4637</v>
          </cell>
          <cell r="D39" t="str">
            <v>VšĮ Justiniškių šeimos gydytojų kabinetas</v>
          </cell>
          <cell r="E39">
            <v>1133</v>
          </cell>
        </row>
        <row r="40">
          <cell r="C40">
            <v>4656</v>
          </cell>
          <cell r="D40" t="str">
            <v>UAB „Fama Bona“</v>
          </cell>
          <cell r="E40">
            <v>391</v>
          </cell>
        </row>
        <row r="41">
          <cell r="C41">
            <v>4663</v>
          </cell>
          <cell r="D41" t="str">
            <v>A. Vaišnoro IĮ</v>
          </cell>
          <cell r="E41">
            <v>548</v>
          </cell>
        </row>
        <row r="42">
          <cell r="C42">
            <v>4685</v>
          </cell>
          <cell r="D42" t="str">
            <v>V. Suzanovičienės bendrosios praktikos gydytojos kabinetas</v>
          </cell>
          <cell r="E42">
            <v>358</v>
          </cell>
        </row>
        <row r="43">
          <cell r="C43">
            <v>4771</v>
          </cell>
          <cell r="D43" t="str">
            <v>UAB „Pašilaičių šeimos medicinos centras“</v>
          </cell>
          <cell r="E43">
            <v>1545</v>
          </cell>
        </row>
        <row r="44">
          <cell r="C44">
            <v>6146</v>
          </cell>
          <cell r="D44" t="str">
            <v>UAB „Gilona“</v>
          </cell>
          <cell r="E44">
            <v>750</v>
          </cell>
        </row>
        <row r="45">
          <cell r="C45">
            <v>6167</v>
          </cell>
          <cell r="D45" t="str">
            <v>UAB „Žvėryno klinika“</v>
          </cell>
          <cell r="E45">
            <v>934</v>
          </cell>
        </row>
        <row r="46">
          <cell r="C46">
            <v>6298</v>
          </cell>
          <cell r="D46" t="str">
            <v>UAB „Alicija ir partneriai“</v>
          </cell>
          <cell r="E46">
            <v>1193</v>
          </cell>
        </row>
        <row r="47">
          <cell r="C47">
            <v>6566</v>
          </cell>
          <cell r="D47" t="str">
            <v>UAB „Disolis“</v>
          </cell>
          <cell r="E47">
            <v>390</v>
          </cell>
        </row>
        <row r="48">
          <cell r="C48">
            <v>6688</v>
          </cell>
          <cell r="D48" t="str">
            <v>UAB „Northway medicinos centrai“</v>
          </cell>
          <cell r="E48">
            <v>1389</v>
          </cell>
        </row>
        <row r="49">
          <cell r="C49">
            <v>6707</v>
          </cell>
          <cell r="D49" t="str">
            <v>UAB „Vilniaus sveikatos namai“</v>
          </cell>
          <cell r="E49">
            <v>1894</v>
          </cell>
        </row>
        <row r="50">
          <cell r="C50">
            <v>6719</v>
          </cell>
          <cell r="D50" t="str">
            <v>N. Jarašienės personalinė įmonė</v>
          </cell>
          <cell r="E50">
            <v>245</v>
          </cell>
        </row>
        <row r="51">
          <cell r="C51">
            <v>7160</v>
          </cell>
          <cell r="D51" t="str">
            <v>UAB „Šnipiškių medicinos centras“</v>
          </cell>
          <cell r="E51">
            <v>719</v>
          </cell>
        </row>
        <row r="52">
          <cell r="C52">
            <v>7554</v>
          </cell>
          <cell r="D52" t="str">
            <v>UAB „Euroklinika“</v>
          </cell>
          <cell r="E52">
            <v>680</v>
          </cell>
        </row>
        <row r="53">
          <cell r="C53">
            <v>7672</v>
          </cell>
          <cell r="D53" t="str">
            <v>UAB „Vilkmergės klinika“</v>
          </cell>
          <cell r="E53">
            <v>1147</v>
          </cell>
        </row>
        <row r="54">
          <cell r="C54">
            <v>8694</v>
          </cell>
          <cell r="D54" t="str">
            <v>UAB „Eišiškių šeimos medicinos centras“</v>
          </cell>
          <cell r="E54">
            <v>984</v>
          </cell>
        </row>
        <row r="55">
          <cell r="C55">
            <v>10406</v>
          </cell>
          <cell r="D55" t="str">
            <v>Lietuvos kariuomenė</v>
          </cell>
          <cell r="E55">
            <v>6</v>
          </cell>
        </row>
        <row r="56">
          <cell r="C56">
            <v>12595</v>
          </cell>
          <cell r="D56" t="str">
            <v>UAB „Diagnostikos laboratorija“</v>
          </cell>
          <cell r="E56">
            <v>2226</v>
          </cell>
        </row>
        <row r="57">
          <cell r="C57">
            <v>13143</v>
          </cell>
          <cell r="D57" t="str">
            <v>VšĮ Vilniaus rajono Nemenčinės poliklinika</v>
          </cell>
          <cell r="E57">
            <v>2733</v>
          </cell>
        </row>
        <row r="58">
          <cell r="C58">
            <v>13236</v>
          </cell>
          <cell r="D58" t="str">
            <v>UAB „Švenčionėlių sveikatos centras“</v>
          </cell>
          <cell r="E58">
            <v>427</v>
          </cell>
        </row>
        <row r="59">
          <cell r="C59">
            <v>13475</v>
          </cell>
          <cell r="D59" t="str">
            <v>UAB „Lazdijų sveikatos centras“</v>
          </cell>
          <cell r="E59">
            <v>2447</v>
          </cell>
        </row>
        <row r="60">
          <cell r="C60">
            <v>13819</v>
          </cell>
          <cell r="D60" t="str">
            <v>UAB „EuroEra“</v>
          </cell>
          <cell r="E60">
            <v>441</v>
          </cell>
        </row>
        <row r="61">
          <cell r="C61">
            <v>14118</v>
          </cell>
          <cell r="D61" t="str">
            <v>VšĮ Balsių šeimos medicinos centras</v>
          </cell>
          <cell r="E61">
            <v>954</v>
          </cell>
        </row>
        <row r="62">
          <cell r="C62">
            <v>23450</v>
          </cell>
          <cell r="D62" t="str">
            <v>UAB „Tarandės šeimos klinika“</v>
          </cell>
          <cell r="E62">
            <v>1296</v>
          </cell>
        </row>
        <row r="63">
          <cell r="C63">
            <v>25630</v>
          </cell>
          <cell r="D63" t="str">
            <v>UAB „AND Klinika“</v>
          </cell>
          <cell r="E63">
            <v>537</v>
          </cell>
        </row>
        <row r="64">
          <cell r="C64">
            <v>26590</v>
          </cell>
          <cell r="D64" t="str">
            <v>UAB „Saulėtekio klinika“</v>
          </cell>
          <cell r="E64">
            <v>680</v>
          </cell>
        </row>
        <row r="65">
          <cell r="C65">
            <v>27692</v>
          </cell>
          <cell r="D65" t="str">
            <v>UAB „Baltupių šeimos medicinos centras“</v>
          </cell>
          <cell r="E65">
            <v>2093</v>
          </cell>
        </row>
        <row r="66">
          <cell r="C66">
            <v>28013</v>
          </cell>
          <cell r="D66" t="str">
            <v>VšĮ Krikščionių medicinos centras</v>
          </cell>
          <cell r="E66">
            <v>848</v>
          </cell>
        </row>
        <row r="67">
          <cell r="C67">
            <v>29031</v>
          </cell>
          <cell r="D67" t="str">
            <v>UAB „Druskininkų šeimos klinika“</v>
          </cell>
          <cell r="E67">
            <v>391</v>
          </cell>
        </row>
        <row r="68">
          <cell r="C68">
            <v>30576</v>
          </cell>
          <cell r="D68" t="str">
            <v>UAB „Affidea Lietuva“</v>
          </cell>
          <cell r="E68">
            <v>617</v>
          </cell>
        </row>
        <row r="69">
          <cell r="C69">
            <v>30985</v>
          </cell>
          <cell r="D69" t="str">
            <v>UAB „Kazakauskienės šeimos medicinos praktika“</v>
          </cell>
          <cell r="E69">
            <v>326</v>
          </cell>
        </row>
        <row r="70">
          <cell r="C70">
            <v>32062</v>
          </cell>
          <cell r="D70" t="str">
            <v>UAB „Sanum medicale“</v>
          </cell>
          <cell r="E70">
            <v>841</v>
          </cell>
        </row>
        <row r="71">
          <cell r="C71">
            <v>32184</v>
          </cell>
          <cell r="D71" t="str">
            <v>UAB „Gruodė“</v>
          </cell>
          <cell r="E71">
            <v>1179</v>
          </cell>
        </row>
        <row r="72">
          <cell r="C72">
            <v>37908</v>
          </cell>
          <cell r="D72" t="str">
            <v xml:space="preserve">UAB „InMedica“ </v>
          </cell>
          <cell r="E72">
            <v>26922</v>
          </cell>
        </row>
        <row r="73">
          <cell r="C73">
            <v>39181</v>
          </cell>
          <cell r="D73" t="str">
            <v>UAB „Mūsų šeimos klinika“</v>
          </cell>
          <cell r="E73">
            <v>157</v>
          </cell>
        </row>
        <row r="74">
          <cell r="C74">
            <v>48060</v>
          </cell>
          <cell r="D74" t="str">
            <v>Lietuvos kalėjimų tarnyba</v>
          </cell>
          <cell r="E74">
            <v>579</v>
          </cell>
        </row>
        <row r="75">
          <cell r="C75">
            <v>48817</v>
          </cell>
          <cell r="D75" t="str">
            <v>UAB „Gilės“</v>
          </cell>
          <cell r="E75">
            <v>273</v>
          </cell>
        </row>
        <row r="76">
          <cell r="C76">
            <v>48918</v>
          </cell>
          <cell r="D76" t="str">
            <v>UAB „Integralios medicinos centras“</v>
          </cell>
          <cell r="E76">
            <v>5</v>
          </cell>
        </row>
        <row r="77">
          <cell r="C77">
            <v>49180</v>
          </cell>
          <cell r="D77" t="str">
            <v>UAB „Šeimos gydymo klinika“</v>
          </cell>
          <cell r="E77">
            <v>1694</v>
          </cell>
        </row>
        <row r="78">
          <cell r="C78">
            <v>50484</v>
          </cell>
          <cell r="D78" t="str">
            <v>VšĮ Elektrėnų savivaldybės sveikatos centras</v>
          </cell>
          <cell r="E78">
            <v>4260</v>
          </cell>
        </row>
        <row r="79">
          <cell r="C79">
            <v>51293</v>
          </cell>
          <cell r="D79" t="str">
            <v>UAB „Vingio klinika“</v>
          </cell>
          <cell r="E79">
            <v>5</v>
          </cell>
        </row>
        <row r="80">
          <cell r="C80">
            <v>52377</v>
          </cell>
          <cell r="D80" t="str">
            <v>UAB „Medicinos namai šeimai“</v>
          </cell>
          <cell r="E80">
            <v>1198</v>
          </cell>
        </row>
        <row r="81">
          <cell r="C81">
            <v>53396</v>
          </cell>
          <cell r="D81" t="str">
            <v>UAB „Riešės šeimos klinika“</v>
          </cell>
          <cell r="E81">
            <v>1177</v>
          </cell>
        </row>
        <row r="82">
          <cell r="C82">
            <v>53914</v>
          </cell>
          <cell r="D82" t="str">
            <v>UAB „Bendruomenės gydymo centras“</v>
          </cell>
          <cell r="E82">
            <v>47</v>
          </cell>
        </row>
        <row r="83">
          <cell r="C83">
            <v>53975</v>
          </cell>
          <cell r="D83" t="str">
            <v>IĮ Stanaičių šeimos klinika</v>
          </cell>
          <cell r="E83">
            <v>283</v>
          </cell>
        </row>
        <row r="84">
          <cell r="C84">
            <v>54091</v>
          </cell>
          <cell r="D84" t="str">
            <v>UAB „Unavita“</v>
          </cell>
          <cell r="E84">
            <v>166</v>
          </cell>
        </row>
        <row r="85">
          <cell r="C85">
            <v>56468</v>
          </cell>
          <cell r="D85" t="str">
            <v>UAB „Jašiūnų šeimos klinika“</v>
          </cell>
          <cell r="E85">
            <v>806</v>
          </cell>
        </row>
        <row r="86">
          <cell r="C86">
            <v>56929</v>
          </cell>
          <cell r="D86" t="str">
            <v>UAB „Baltic BioScience“</v>
          </cell>
          <cell r="E86">
            <v>186</v>
          </cell>
        </row>
        <row r="87">
          <cell r="C87">
            <v>57983</v>
          </cell>
          <cell r="D87" t="str">
            <v>UAB „Vaikų ir jaunimo klinika Empatija“</v>
          </cell>
          <cell r="E87">
            <v>69</v>
          </cell>
        </row>
        <row r="88">
          <cell r="C88">
            <v>58207</v>
          </cell>
          <cell r="D88" t="str">
            <v>UAB „Addere“</v>
          </cell>
          <cell r="E88">
            <v>1</v>
          </cell>
        </row>
        <row r="89">
          <cell r="C89">
            <v>59951</v>
          </cell>
          <cell r="D89" t="str">
            <v>UAB „Tavo profilaktika“</v>
          </cell>
          <cell r="E89">
            <v>441</v>
          </cell>
        </row>
        <row r="90">
          <cell r="C90">
            <v>60748</v>
          </cell>
          <cell r="D90" t="str">
            <v>UAB „Telesante“</v>
          </cell>
          <cell r="E90">
            <v>2</v>
          </cell>
        </row>
        <row r="91">
          <cell r="C91">
            <v>60987</v>
          </cell>
          <cell r="D91" t="str">
            <v>UAB „Omedica“</v>
          </cell>
          <cell r="E91">
            <v>1462</v>
          </cell>
        </row>
        <row r="92">
          <cell r="C92">
            <v>63562</v>
          </cell>
          <cell r="D92" t="str">
            <v>UAB „RVL klinika“</v>
          </cell>
          <cell r="E92">
            <v>543</v>
          </cell>
        </row>
        <row r="93">
          <cell r="C93">
            <v>63877</v>
          </cell>
          <cell r="D93" t="str">
            <v>UAB „Bendrystės klinika“</v>
          </cell>
          <cell r="E93">
            <v>79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Y133"/>
  <sheetViews>
    <sheetView tabSelected="1" zoomScale="90" zoomScaleNormal="90" workbookViewId="0">
      <selection activeCell="A22" sqref="A22"/>
    </sheetView>
  </sheetViews>
  <sheetFormatPr defaultRowHeight="15" x14ac:dyDescent="0.25"/>
  <cols>
    <col min="1" max="1" width="6.42578125" style="2" customWidth="1"/>
    <col min="2" max="2" width="8" style="23" customWidth="1"/>
    <col min="3" max="3" width="21.5703125" style="3" customWidth="1"/>
    <col min="4" max="4" width="13.28515625" style="23" customWidth="1"/>
    <col min="5" max="5" width="13.28515625" style="2" customWidth="1"/>
    <col min="6" max="6" width="9.140625" style="2"/>
    <col min="7" max="7" width="11.28515625" style="2" bestFit="1" customWidth="1"/>
    <col min="8" max="8" width="9.7109375" style="2" customWidth="1"/>
    <col min="9" max="9" width="9" style="2" customWidth="1"/>
    <col min="10" max="10" width="13.140625" style="2" bestFit="1" customWidth="1"/>
    <col min="11" max="11" width="9.28515625" style="2" customWidth="1"/>
    <col min="12" max="12" width="9.140625" style="2"/>
    <col min="13" max="13" width="13.140625" style="2" bestFit="1" customWidth="1"/>
    <col min="14" max="14" width="10.85546875" style="2" customWidth="1"/>
    <col min="15" max="15" width="9.140625" style="2" customWidth="1"/>
    <col min="16" max="16" width="13.5703125" style="2" customWidth="1"/>
    <col min="17" max="17" width="10.140625" style="2" customWidth="1"/>
    <col min="18" max="18" width="9.140625" style="2"/>
    <col min="19" max="19" width="13.140625" style="2" bestFit="1" customWidth="1"/>
    <col min="20" max="20" width="11" style="2" customWidth="1"/>
    <col min="21" max="21" width="14.28515625" style="2" bestFit="1" customWidth="1"/>
    <col min="22" max="24" width="13.140625" style="2" bestFit="1" customWidth="1"/>
    <col min="25" max="16384" width="9.140625" style="2"/>
  </cols>
  <sheetData>
    <row r="1" spans="1:21" x14ac:dyDescent="0.25">
      <c r="N1" s="49" t="s">
        <v>31</v>
      </c>
      <c r="O1" s="49"/>
      <c r="P1" s="49"/>
      <c r="Q1" s="49"/>
      <c r="R1" s="49"/>
    </row>
    <row r="2" spans="1:21" x14ac:dyDescent="0.25">
      <c r="N2" s="49" t="s">
        <v>22</v>
      </c>
      <c r="O2" s="49"/>
      <c r="P2" s="49"/>
      <c r="Q2" s="49"/>
      <c r="R2" s="49"/>
    </row>
    <row r="3" spans="1:21" x14ac:dyDescent="0.25">
      <c r="N3" s="4" t="s">
        <v>23</v>
      </c>
      <c r="O3" s="4"/>
      <c r="P3" s="4"/>
      <c r="Q3" s="4"/>
      <c r="R3" s="3"/>
    </row>
    <row r="4" spans="1:21" x14ac:dyDescent="0.25">
      <c r="N4" s="49" t="s">
        <v>32</v>
      </c>
      <c r="O4" s="49"/>
      <c r="P4" s="49"/>
      <c r="Q4" s="49"/>
      <c r="R4" s="49"/>
    </row>
    <row r="5" spans="1:21" x14ac:dyDescent="0.25">
      <c r="N5" s="49" t="s">
        <v>33</v>
      </c>
      <c r="O5" s="49"/>
      <c r="P5" s="49"/>
      <c r="Q5" s="49"/>
      <c r="R5" s="49"/>
    </row>
    <row r="6" spans="1:21" x14ac:dyDescent="0.25">
      <c r="N6" s="4" t="s">
        <v>24</v>
      </c>
      <c r="O6" s="4"/>
      <c r="P6" s="3"/>
      <c r="Q6" s="3"/>
      <c r="R6" s="3"/>
    </row>
    <row r="7" spans="1:21" x14ac:dyDescent="0.25">
      <c r="N7" s="4" t="s">
        <v>35</v>
      </c>
      <c r="O7" s="4"/>
      <c r="P7" s="3"/>
      <c r="Q7" s="3"/>
      <c r="R7" s="3"/>
    </row>
    <row r="8" spans="1:21" x14ac:dyDescent="0.25">
      <c r="A8" s="1"/>
      <c r="O8" s="50"/>
      <c r="P8" s="50"/>
      <c r="Q8" s="50"/>
    </row>
    <row r="9" spans="1:21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1" x14ac:dyDescent="0.25">
      <c r="A10" s="1"/>
    </row>
    <row r="11" spans="1:21" x14ac:dyDescent="0.25">
      <c r="A11" s="45" t="s">
        <v>36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1" x14ac:dyDescent="0.25">
      <c r="A13" s="5"/>
    </row>
    <row r="14" spans="1:21" x14ac:dyDescent="0.25">
      <c r="A14" s="44" t="s">
        <v>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"/>
    </row>
    <row r="15" spans="1:21" x14ac:dyDescent="0.25">
      <c r="A15" s="1"/>
    </row>
    <row r="16" spans="1:21" x14ac:dyDescent="0.25">
      <c r="A16" s="43" t="s">
        <v>140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5" x14ac:dyDescent="0.25">
      <c r="A17" s="40" t="s">
        <v>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7"/>
    </row>
    <row r="18" spans="1:25" x14ac:dyDescent="0.25">
      <c r="A18" s="43" t="s">
        <v>145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7"/>
    </row>
    <row r="19" spans="1:25" x14ac:dyDescent="0.25">
      <c r="A19" s="40" t="s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5" x14ac:dyDescent="0.25">
      <c r="A20" s="43" t="s">
        <v>37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pans="1:25" x14ac:dyDescent="0.25">
      <c r="A21" s="40" t="s">
        <v>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5" x14ac:dyDescent="0.25">
      <c r="A22" s="8"/>
      <c r="C22" s="29"/>
      <c r="E22" s="23"/>
      <c r="F22" s="23"/>
    </row>
    <row r="23" spans="1:25" ht="29.45" customHeight="1" x14ac:dyDescent="0.25">
      <c r="A23" s="32" t="s">
        <v>6</v>
      </c>
      <c r="B23" s="41" t="s">
        <v>7</v>
      </c>
      <c r="C23" s="32" t="s">
        <v>8</v>
      </c>
      <c r="D23" s="32" t="s">
        <v>137</v>
      </c>
      <c r="E23" s="42" t="s">
        <v>9</v>
      </c>
      <c r="F23" s="46" t="s">
        <v>10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  <c r="R23" s="33" t="s">
        <v>11</v>
      </c>
      <c r="S23" s="34"/>
      <c r="T23" s="35"/>
    </row>
    <row r="24" spans="1:25" ht="55.15" customHeight="1" x14ac:dyDescent="0.25">
      <c r="A24" s="32"/>
      <c r="B24" s="41"/>
      <c r="C24" s="32"/>
      <c r="D24" s="32"/>
      <c r="E24" s="42"/>
      <c r="F24" s="32" t="s">
        <v>29</v>
      </c>
      <c r="G24" s="32"/>
      <c r="H24" s="32" t="s">
        <v>27</v>
      </c>
      <c r="I24" s="32" t="s">
        <v>18</v>
      </c>
      <c r="J24" s="32"/>
      <c r="K24" s="32" t="s">
        <v>26</v>
      </c>
      <c r="L24" s="32" t="s">
        <v>19</v>
      </c>
      <c r="M24" s="32"/>
      <c r="N24" s="32" t="s">
        <v>25</v>
      </c>
      <c r="O24" s="32" t="s">
        <v>20</v>
      </c>
      <c r="P24" s="32"/>
      <c r="Q24" s="32" t="s">
        <v>30</v>
      </c>
      <c r="R24" s="36"/>
      <c r="S24" s="37"/>
      <c r="T24" s="38"/>
    </row>
    <row r="25" spans="1:25" ht="40.15" customHeight="1" x14ac:dyDescent="0.25">
      <c r="A25" s="32"/>
      <c r="B25" s="41"/>
      <c r="C25" s="32"/>
      <c r="D25" s="32"/>
      <c r="E25" s="42"/>
      <c r="F25" s="32" t="s">
        <v>34</v>
      </c>
      <c r="G25" s="32"/>
      <c r="H25" s="32"/>
      <c r="I25" s="32" t="s">
        <v>12</v>
      </c>
      <c r="J25" s="32"/>
      <c r="K25" s="32"/>
      <c r="L25" s="32" t="s">
        <v>13</v>
      </c>
      <c r="M25" s="32"/>
      <c r="N25" s="32"/>
      <c r="O25" s="32" t="s">
        <v>14</v>
      </c>
      <c r="P25" s="32"/>
      <c r="Q25" s="32"/>
      <c r="R25" s="32" t="s">
        <v>21</v>
      </c>
      <c r="S25" s="32"/>
      <c r="T25" s="32" t="s">
        <v>28</v>
      </c>
    </row>
    <row r="26" spans="1:25" x14ac:dyDescent="0.25">
      <c r="A26" s="32"/>
      <c r="B26" s="41"/>
      <c r="C26" s="32"/>
      <c r="D26" s="32"/>
      <c r="E26" s="42"/>
      <c r="F26" s="9" t="s">
        <v>15</v>
      </c>
      <c r="G26" s="9" t="s">
        <v>16</v>
      </c>
      <c r="H26" s="32"/>
      <c r="I26" s="9" t="s">
        <v>15</v>
      </c>
      <c r="J26" s="9" t="s">
        <v>16</v>
      </c>
      <c r="K26" s="32"/>
      <c r="L26" s="9" t="s">
        <v>15</v>
      </c>
      <c r="M26" s="9" t="s">
        <v>16</v>
      </c>
      <c r="N26" s="32"/>
      <c r="O26" s="9" t="s">
        <v>15</v>
      </c>
      <c r="P26" s="9" t="s">
        <v>16</v>
      </c>
      <c r="Q26" s="32"/>
      <c r="R26" s="9" t="s">
        <v>15</v>
      </c>
      <c r="S26" s="9" t="s">
        <v>16</v>
      </c>
      <c r="T26" s="32"/>
    </row>
    <row r="27" spans="1:25" x14ac:dyDescent="0.25">
      <c r="A27" s="9">
        <v>1</v>
      </c>
      <c r="B27" s="9">
        <v>2</v>
      </c>
      <c r="C27" s="9">
        <v>3</v>
      </c>
      <c r="D27" s="9">
        <v>4</v>
      </c>
      <c r="E27" s="9">
        <v>5</v>
      </c>
      <c r="F27" s="9">
        <v>6</v>
      </c>
      <c r="G27" s="9">
        <v>7</v>
      </c>
      <c r="H27" s="9">
        <v>8</v>
      </c>
      <c r="I27" s="9">
        <v>9</v>
      </c>
      <c r="J27" s="9">
        <v>10</v>
      </c>
      <c r="K27" s="9">
        <v>11</v>
      </c>
      <c r="L27" s="9">
        <v>12</v>
      </c>
      <c r="M27" s="9">
        <v>13</v>
      </c>
      <c r="N27" s="9">
        <v>14</v>
      </c>
      <c r="O27" s="9">
        <v>15</v>
      </c>
      <c r="P27" s="9">
        <v>16</v>
      </c>
      <c r="Q27" s="9">
        <v>17</v>
      </c>
      <c r="R27" s="9">
        <v>18</v>
      </c>
      <c r="S27" s="9">
        <v>19</v>
      </c>
      <c r="T27" s="9">
        <v>20</v>
      </c>
    </row>
    <row r="28" spans="1:25" s="12" customFormat="1" x14ac:dyDescent="0.25">
      <c r="A28" s="14"/>
      <c r="B28" s="15"/>
      <c r="C28" s="20" t="s">
        <v>17</v>
      </c>
      <c r="D28" s="16">
        <f>SUM(D29:D132)</f>
        <v>272946</v>
      </c>
      <c r="E28" s="16">
        <f>SUM(E29:E132)</f>
        <v>272946</v>
      </c>
      <c r="F28" s="16">
        <f>SUM(F29:F132)</f>
        <v>14717</v>
      </c>
      <c r="G28" s="17">
        <f>SUM(G29:G132)</f>
        <v>716026.14</v>
      </c>
      <c r="H28" s="18">
        <f t="shared" ref="H28:H45" si="0">+F28/E28</f>
        <v>5.391909022297451E-2</v>
      </c>
      <c r="I28" s="16">
        <f>SUM(I29:I132)</f>
        <v>49466</v>
      </c>
      <c r="J28" s="17">
        <f>SUM(J29:J132)</f>
        <v>2408317.2799999998</v>
      </c>
      <c r="K28" s="18">
        <f t="shared" ref="K28:K45" si="1">+I28/E28</f>
        <v>0.18122998688385247</v>
      </c>
      <c r="L28" s="16">
        <f>SUM(L29:L132)</f>
        <v>56586</v>
      </c>
      <c r="M28" s="17">
        <f>SUM(M29:M132)</f>
        <v>2760451.1199999982</v>
      </c>
      <c r="N28" s="18">
        <f t="shared" ref="N28:N45" si="2">+L28/E28</f>
        <v>0.20731573278230858</v>
      </c>
      <c r="O28" s="16">
        <f>SUM(O29:O132)</f>
        <v>50366</v>
      </c>
      <c r="P28" s="17">
        <f>SUM(P29:P132)</f>
        <v>846095.63</v>
      </c>
      <c r="Q28" s="18">
        <f t="shared" ref="Q28:Q45" si="3">+O28/(I28+L28)</f>
        <v>0.47491796477199866</v>
      </c>
      <c r="R28" s="16">
        <f>SUM(R29:R132)</f>
        <v>46463</v>
      </c>
      <c r="S28" s="17">
        <f>SUM(S29:S132)</f>
        <v>8351908.129999998</v>
      </c>
      <c r="T28" s="18">
        <f>+R28/L28</f>
        <v>0.82110416003958575</v>
      </c>
      <c r="U28" s="26"/>
      <c r="V28" s="28"/>
      <c r="W28" s="28"/>
      <c r="X28" s="2"/>
      <c r="Y28" s="13"/>
    </row>
    <row r="29" spans="1:25" ht="60" x14ac:dyDescent="0.25">
      <c r="A29" s="9">
        <v>1</v>
      </c>
      <c r="B29" s="10">
        <v>77</v>
      </c>
      <c r="C29" s="19" t="s">
        <v>38</v>
      </c>
      <c r="D29" s="21">
        <f>+VLOOKUP(B29,'[1]2024-07-01 prirašyti'!$C$4:$E$93,3,FALSE)</f>
        <v>4153</v>
      </c>
      <c r="E29" s="21">
        <f>+ROUND(D29,0)</f>
        <v>4153</v>
      </c>
      <c r="F29" s="30">
        <v>90</v>
      </c>
      <c r="G29" s="31">
        <v>4374.88</v>
      </c>
      <c r="H29" s="11">
        <f t="shared" si="0"/>
        <v>2.1671081146159402E-2</v>
      </c>
      <c r="I29" s="21">
        <v>807</v>
      </c>
      <c r="J29" s="24">
        <v>39216.459999999992</v>
      </c>
      <c r="K29" s="11">
        <f t="shared" si="1"/>
        <v>0.19431736094389598</v>
      </c>
      <c r="L29" s="21">
        <v>941</v>
      </c>
      <c r="M29" s="24">
        <v>45785.260000000009</v>
      </c>
      <c r="N29" s="11">
        <f t="shared" si="2"/>
        <v>0.22658319287262221</v>
      </c>
      <c r="O29" s="21">
        <v>1060</v>
      </c>
      <c r="P29" s="24">
        <v>17816.3</v>
      </c>
      <c r="Q29" s="11">
        <f t="shared" si="3"/>
        <v>0.60640732265446229</v>
      </c>
      <c r="R29" s="21"/>
      <c r="S29" s="24"/>
      <c r="T29" s="9"/>
      <c r="U29" s="26"/>
      <c r="V29" s="8"/>
      <c r="W29" s="27"/>
    </row>
    <row r="30" spans="1:25" ht="45" x14ac:dyDescent="0.25">
      <c r="A30" s="9">
        <v>2</v>
      </c>
      <c r="B30" s="10">
        <v>79</v>
      </c>
      <c r="C30" s="19" t="s">
        <v>39</v>
      </c>
      <c r="D30" s="21">
        <f>+VLOOKUP(B30,'[1]2024-07-01 prirašyti'!$C$4:$E$93,3,FALSE)</f>
        <v>3926</v>
      </c>
      <c r="E30" s="21">
        <f t="shared" ref="E30:E93" si="4">+ROUND(D30,0)</f>
        <v>3926</v>
      </c>
      <c r="F30" s="30">
        <v>157</v>
      </c>
      <c r="G30" s="31">
        <v>7670.26</v>
      </c>
      <c r="H30" s="11">
        <f t="shared" si="0"/>
        <v>3.9989811512990324E-2</v>
      </c>
      <c r="I30" s="21">
        <v>751</v>
      </c>
      <c r="J30" s="24">
        <v>36587.899999999994</v>
      </c>
      <c r="K30" s="11">
        <f t="shared" si="1"/>
        <v>0.19128884360672441</v>
      </c>
      <c r="L30" s="21">
        <v>859</v>
      </c>
      <c r="M30" s="24">
        <v>41907.539999999994</v>
      </c>
      <c r="N30" s="11">
        <f t="shared" si="2"/>
        <v>0.21879775853285788</v>
      </c>
      <c r="O30" s="21">
        <v>603</v>
      </c>
      <c r="P30" s="24">
        <v>10151.839999999997</v>
      </c>
      <c r="Q30" s="11">
        <f t="shared" si="3"/>
        <v>0.37453416149068325</v>
      </c>
      <c r="R30" s="21"/>
      <c r="S30" s="24"/>
      <c r="T30" s="9"/>
      <c r="U30" s="26"/>
      <c r="V30" s="8"/>
      <c r="W30" s="27"/>
    </row>
    <row r="31" spans="1:25" x14ac:dyDescent="0.25">
      <c r="A31" s="9">
        <v>3</v>
      </c>
      <c r="B31" s="10">
        <v>82</v>
      </c>
      <c r="C31" s="19" t="s">
        <v>40</v>
      </c>
      <c r="D31" s="21">
        <f>+VLOOKUP(B31,'[1]2024-07-01 prirašyti'!$C$4:$E$93,3,FALSE)</f>
        <v>11101</v>
      </c>
      <c r="E31" s="21">
        <f t="shared" si="4"/>
        <v>11101</v>
      </c>
      <c r="F31" s="30">
        <v>224</v>
      </c>
      <c r="G31" s="31">
        <v>10897.32</v>
      </c>
      <c r="H31" s="11">
        <f t="shared" si="0"/>
        <v>2.0178362309701828E-2</v>
      </c>
      <c r="I31" s="21">
        <v>1731</v>
      </c>
      <c r="J31" s="24">
        <v>84342.06</v>
      </c>
      <c r="K31" s="11">
        <f t="shared" si="1"/>
        <v>0.15593189802720475</v>
      </c>
      <c r="L31" s="21">
        <v>2667</v>
      </c>
      <c r="M31" s="24">
        <v>130051.14000000001</v>
      </c>
      <c r="N31" s="11">
        <f t="shared" si="2"/>
        <v>0.24024862624988741</v>
      </c>
      <c r="O31" s="21">
        <v>3813</v>
      </c>
      <c r="P31" s="24">
        <v>63911.839999999997</v>
      </c>
      <c r="Q31" s="11">
        <f t="shared" si="3"/>
        <v>0.86698499317871758</v>
      </c>
      <c r="R31" s="21">
        <v>357</v>
      </c>
      <c r="S31" s="24">
        <v>50508.06</v>
      </c>
      <c r="T31" s="9" t="s">
        <v>126</v>
      </c>
      <c r="U31" s="26"/>
      <c r="V31" s="8"/>
      <c r="W31" s="27"/>
    </row>
    <row r="32" spans="1:25" ht="30" x14ac:dyDescent="0.25">
      <c r="A32" s="9">
        <v>4</v>
      </c>
      <c r="B32" s="10">
        <v>91</v>
      </c>
      <c r="C32" s="19" t="s">
        <v>41</v>
      </c>
      <c r="D32" s="21">
        <f>+VLOOKUP(B32,'[1]2024-07-01 prirašyti'!$C$4:$E$93,3,FALSE)</f>
        <v>21123</v>
      </c>
      <c r="E32" s="21">
        <f t="shared" si="4"/>
        <v>21123</v>
      </c>
      <c r="F32" s="30">
        <v>1263</v>
      </c>
      <c r="G32" s="31">
        <v>61337.459999999992</v>
      </c>
      <c r="H32" s="11">
        <f t="shared" si="0"/>
        <v>5.9792643090470103E-2</v>
      </c>
      <c r="I32" s="21">
        <v>5161</v>
      </c>
      <c r="J32" s="24">
        <v>250669.09999999998</v>
      </c>
      <c r="K32" s="11">
        <f t="shared" si="1"/>
        <v>0.24433082422004451</v>
      </c>
      <c r="L32" s="21">
        <v>6168</v>
      </c>
      <c r="M32" s="24">
        <v>300216.16000000003</v>
      </c>
      <c r="N32" s="11">
        <f t="shared" si="2"/>
        <v>0.292003976707854</v>
      </c>
      <c r="O32" s="21">
        <v>9487</v>
      </c>
      <c r="P32" s="24">
        <v>158911.36000000002</v>
      </c>
      <c r="Q32" s="11">
        <f t="shared" si="3"/>
        <v>0.83740842086680201</v>
      </c>
      <c r="R32" s="21">
        <v>317</v>
      </c>
      <c r="S32" s="24">
        <v>41647.519999999997</v>
      </c>
      <c r="T32" s="9" t="s">
        <v>126</v>
      </c>
      <c r="U32" s="26"/>
      <c r="V32" s="8"/>
      <c r="W32" s="27"/>
    </row>
    <row r="33" spans="1:23" ht="30" x14ac:dyDescent="0.25">
      <c r="A33" s="9">
        <v>5</v>
      </c>
      <c r="B33" s="10">
        <v>92</v>
      </c>
      <c r="C33" s="19" t="s">
        <v>42</v>
      </c>
      <c r="D33" s="21">
        <f>+VLOOKUP(B33,'[1]2024-07-01 prirašyti'!$C$4:$E$93,3,FALSE)</f>
        <v>26602</v>
      </c>
      <c r="E33" s="21">
        <f t="shared" si="4"/>
        <v>26602</v>
      </c>
      <c r="F33" s="30">
        <v>1645</v>
      </c>
      <c r="G33" s="31">
        <v>79997.38</v>
      </c>
      <c r="H33" s="11">
        <f t="shared" si="0"/>
        <v>6.1837455830388695E-2</v>
      </c>
      <c r="I33" s="21">
        <v>5158</v>
      </c>
      <c r="J33" s="24">
        <v>250743.44</v>
      </c>
      <c r="K33" s="11">
        <f t="shared" si="1"/>
        <v>0.19389519584993609</v>
      </c>
      <c r="L33" s="21">
        <v>6027</v>
      </c>
      <c r="M33" s="24">
        <v>293693.94</v>
      </c>
      <c r="N33" s="11">
        <f t="shared" si="2"/>
        <v>0.22656191263814751</v>
      </c>
      <c r="O33" s="21">
        <v>7608</v>
      </c>
      <c r="P33" s="24">
        <v>127374.59</v>
      </c>
      <c r="Q33" s="11">
        <f t="shared" si="3"/>
        <v>0.68019669199821187</v>
      </c>
      <c r="R33" s="21">
        <v>3178</v>
      </c>
      <c r="S33" s="24">
        <v>552289.15</v>
      </c>
      <c r="T33" s="9" t="s">
        <v>126</v>
      </c>
      <c r="U33" s="26"/>
      <c r="V33" s="8"/>
      <c r="W33" s="27"/>
    </row>
    <row r="34" spans="1:23" x14ac:dyDescent="0.25">
      <c r="A34" s="9">
        <v>6</v>
      </c>
      <c r="B34" s="10">
        <v>94</v>
      </c>
      <c r="C34" s="19" t="s">
        <v>43</v>
      </c>
      <c r="D34" s="21">
        <f>+VLOOKUP(B34,'[1]2024-07-01 prirašyti'!$C$4:$E$93,3,FALSE)</f>
        <v>32947</v>
      </c>
      <c r="E34" s="21">
        <f t="shared" si="4"/>
        <v>32947</v>
      </c>
      <c r="F34" s="30">
        <v>2048</v>
      </c>
      <c r="G34" s="31">
        <v>99771.72000000003</v>
      </c>
      <c r="H34" s="11">
        <f t="shared" si="0"/>
        <v>6.2160439493732358E-2</v>
      </c>
      <c r="I34" s="21">
        <v>6826</v>
      </c>
      <c r="J34" s="24">
        <v>332305.88</v>
      </c>
      <c r="K34" s="11">
        <f t="shared" si="1"/>
        <v>0.2071812304610435</v>
      </c>
      <c r="L34" s="21">
        <v>6300</v>
      </c>
      <c r="M34" s="24">
        <v>307539.67999999993</v>
      </c>
      <c r="N34" s="11">
        <f t="shared" si="2"/>
        <v>0.19121619570825871</v>
      </c>
      <c r="O34" s="21">
        <v>2951</v>
      </c>
      <c r="P34" s="24">
        <v>49660.130000000005</v>
      </c>
      <c r="Q34" s="11">
        <f t="shared" si="3"/>
        <v>0.22482096602163645</v>
      </c>
      <c r="R34" s="21">
        <v>70</v>
      </c>
      <c r="S34" s="24">
        <v>8101.3599999999988</v>
      </c>
      <c r="T34" s="9" t="s">
        <v>126</v>
      </c>
      <c r="U34" s="26"/>
      <c r="V34" s="8"/>
      <c r="W34" s="27"/>
    </row>
    <row r="35" spans="1:23" x14ac:dyDescent="0.25">
      <c r="A35" s="9">
        <v>7</v>
      </c>
      <c r="B35" s="10">
        <v>96</v>
      </c>
      <c r="C35" s="19" t="s">
        <v>44</v>
      </c>
      <c r="D35" s="21">
        <f>+VLOOKUP(B35,'[1]2024-07-01 prirašyti'!$C$4:$E$93,3,FALSE)</f>
        <v>19762</v>
      </c>
      <c r="E35" s="21">
        <f t="shared" si="4"/>
        <v>19762</v>
      </c>
      <c r="F35" s="30">
        <v>1003</v>
      </c>
      <c r="G35" s="31">
        <v>48860.500000000007</v>
      </c>
      <c r="H35" s="11">
        <f t="shared" si="0"/>
        <v>5.0753972270013159E-2</v>
      </c>
      <c r="I35" s="21">
        <v>4007</v>
      </c>
      <c r="J35" s="24">
        <v>195404.85999999996</v>
      </c>
      <c r="K35" s="11">
        <f t="shared" si="1"/>
        <v>0.20276287825118916</v>
      </c>
      <c r="L35" s="21">
        <v>4894</v>
      </c>
      <c r="M35" s="24">
        <v>239309.88</v>
      </c>
      <c r="N35" s="11">
        <f t="shared" si="2"/>
        <v>0.24764699929156969</v>
      </c>
      <c r="O35" s="21">
        <v>2445</v>
      </c>
      <c r="P35" s="24">
        <v>41074</v>
      </c>
      <c r="Q35" s="11">
        <f t="shared" si="3"/>
        <v>0.27468823727671049</v>
      </c>
      <c r="R35" s="21">
        <v>3044</v>
      </c>
      <c r="S35" s="24">
        <v>484871.2699999999</v>
      </c>
      <c r="T35" s="9" t="s">
        <v>126</v>
      </c>
      <c r="U35" s="26"/>
      <c r="V35" s="8"/>
      <c r="W35" s="27"/>
    </row>
    <row r="36" spans="1:23" ht="30" x14ac:dyDescent="0.25">
      <c r="A36" s="9">
        <v>8</v>
      </c>
      <c r="B36" s="10">
        <v>97</v>
      </c>
      <c r="C36" s="19" t="s">
        <v>45</v>
      </c>
      <c r="D36" s="21">
        <f>+VLOOKUP(B36,'[1]2024-07-01 prirašyti'!$C$4:$E$93,3,FALSE)</f>
        <v>11143</v>
      </c>
      <c r="E36" s="21">
        <f t="shared" si="4"/>
        <v>11143</v>
      </c>
      <c r="F36" s="30">
        <v>263</v>
      </c>
      <c r="G36" s="31">
        <v>12795.46</v>
      </c>
      <c r="H36" s="11">
        <f t="shared" si="0"/>
        <v>2.3602261509467828E-2</v>
      </c>
      <c r="I36" s="21">
        <v>2160</v>
      </c>
      <c r="J36" s="24">
        <v>105111.80000000003</v>
      </c>
      <c r="K36" s="11">
        <f t="shared" si="1"/>
        <v>0.19384366867091449</v>
      </c>
      <c r="L36" s="21">
        <v>2990</v>
      </c>
      <c r="M36" s="24">
        <v>145732.28</v>
      </c>
      <c r="N36" s="11">
        <f t="shared" si="2"/>
        <v>0.26832989320649736</v>
      </c>
      <c r="O36" s="21">
        <v>1709</v>
      </c>
      <c r="P36" s="24">
        <v>28731.97</v>
      </c>
      <c r="Q36" s="11">
        <f t="shared" si="3"/>
        <v>0.33184466019417475</v>
      </c>
      <c r="R36" s="21">
        <v>3</v>
      </c>
      <c r="S36" s="24">
        <v>352.11</v>
      </c>
      <c r="T36" s="9" t="s">
        <v>126</v>
      </c>
      <c r="U36" s="26"/>
      <c r="V36" s="8"/>
      <c r="W36" s="27"/>
    </row>
    <row r="37" spans="1:23" ht="45" x14ac:dyDescent="0.25">
      <c r="A37" s="9">
        <v>9</v>
      </c>
      <c r="B37" s="10">
        <v>99</v>
      </c>
      <c r="C37" s="19" t="s">
        <v>46</v>
      </c>
      <c r="D37" s="21">
        <f>+VLOOKUP(B37,'[1]2024-07-01 prirašyti'!$C$4:$E$93,3,FALSE)</f>
        <v>3634</v>
      </c>
      <c r="E37" s="21">
        <f t="shared" si="4"/>
        <v>3634</v>
      </c>
      <c r="F37" s="30">
        <v>99</v>
      </c>
      <c r="G37" s="31">
        <v>4808.22</v>
      </c>
      <c r="H37" s="11">
        <f t="shared" si="0"/>
        <v>2.7242707760044029E-2</v>
      </c>
      <c r="I37" s="21">
        <v>682</v>
      </c>
      <c r="J37" s="24">
        <v>33163.96</v>
      </c>
      <c r="K37" s="11">
        <f t="shared" si="1"/>
        <v>0.18767198679141442</v>
      </c>
      <c r="L37" s="21">
        <v>948</v>
      </c>
      <c r="M37" s="24">
        <v>46243.76</v>
      </c>
      <c r="N37" s="11">
        <f t="shared" si="2"/>
        <v>0.2608695652173913</v>
      </c>
      <c r="O37" s="21">
        <v>1474</v>
      </c>
      <c r="P37" s="24">
        <v>24702.27</v>
      </c>
      <c r="Q37" s="11">
        <f t="shared" si="3"/>
        <v>0.90429447852760736</v>
      </c>
      <c r="R37" s="21">
        <v>2925</v>
      </c>
      <c r="S37" s="24">
        <v>546085.80000000005</v>
      </c>
      <c r="T37" s="9" t="s">
        <v>126</v>
      </c>
      <c r="U37" s="26"/>
      <c r="V37" s="8"/>
      <c r="W37" s="27"/>
    </row>
    <row r="38" spans="1:23" ht="30" x14ac:dyDescent="0.25">
      <c r="A38" s="9">
        <v>10</v>
      </c>
      <c r="B38" s="10">
        <v>100</v>
      </c>
      <c r="C38" s="19" t="s">
        <v>47</v>
      </c>
      <c r="D38" s="21">
        <f>+VLOOKUP(B38,'[1]2024-07-01 prirašyti'!$C$4:$E$93,3,FALSE)</f>
        <v>18927</v>
      </c>
      <c r="E38" s="21">
        <f t="shared" si="4"/>
        <v>18927</v>
      </c>
      <c r="F38" s="30">
        <v>1373</v>
      </c>
      <c r="G38" s="31">
        <v>66717.339999999924</v>
      </c>
      <c r="H38" s="11">
        <f t="shared" si="0"/>
        <v>7.2541871400644581E-2</v>
      </c>
      <c r="I38" s="21">
        <v>3017</v>
      </c>
      <c r="J38" s="24">
        <v>147066.45999999976</v>
      </c>
      <c r="K38" s="11">
        <f t="shared" si="1"/>
        <v>0.15940191261161304</v>
      </c>
      <c r="L38" s="21">
        <v>3783</v>
      </c>
      <c r="M38" s="24">
        <v>185039.45999999985</v>
      </c>
      <c r="N38" s="11">
        <f t="shared" si="2"/>
        <v>0.19987319702012998</v>
      </c>
      <c r="O38" s="21">
        <v>1806</v>
      </c>
      <c r="P38" s="24">
        <v>30648.429999999989</v>
      </c>
      <c r="Q38" s="11">
        <f t="shared" si="3"/>
        <v>0.26558823529411762</v>
      </c>
      <c r="R38" s="21">
        <v>706</v>
      </c>
      <c r="S38" s="24">
        <v>116094.13</v>
      </c>
      <c r="T38" s="9" t="s">
        <v>126</v>
      </c>
      <c r="U38" s="26"/>
      <c r="V38" s="8"/>
      <c r="W38" s="27"/>
    </row>
    <row r="39" spans="1:23" ht="45" x14ac:dyDescent="0.25">
      <c r="A39" s="9">
        <v>11</v>
      </c>
      <c r="B39" s="10">
        <v>101</v>
      </c>
      <c r="C39" s="19" t="s">
        <v>48</v>
      </c>
      <c r="D39" s="21">
        <f>+VLOOKUP(B39,'[1]2024-07-01 prirašyti'!$C$4:$E$93,3,FALSE)</f>
        <v>719</v>
      </c>
      <c r="E39" s="21">
        <f t="shared" si="4"/>
        <v>719</v>
      </c>
      <c r="F39" s="30">
        <v>4</v>
      </c>
      <c r="G39" s="31">
        <v>196.12</v>
      </c>
      <c r="H39" s="11">
        <f t="shared" si="0"/>
        <v>5.5632823365785811E-3</v>
      </c>
      <c r="I39" s="21">
        <v>161</v>
      </c>
      <c r="J39" s="24">
        <v>7827.34</v>
      </c>
      <c r="K39" s="11">
        <f t="shared" si="1"/>
        <v>0.2239221140472879</v>
      </c>
      <c r="L39" s="21">
        <v>94</v>
      </c>
      <c r="M39" s="24">
        <v>4588.0800000000008</v>
      </c>
      <c r="N39" s="11">
        <f t="shared" si="2"/>
        <v>0.13073713490959665</v>
      </c>
      <c r="O39" s="21"/>
      <c r="P39" s="24"/>
      <c r="Q39" s="11">
        <f t="shared" si="3"/>
        <v>0</v>
      </c>
      <c r="R39" s="21"/>
      <c r="S39" s="24"/>
      <c r="T39" s="9"/>
      <c r="U39" s="26"/>
      <c r="V39" s="8"/>
      <c r="W39" s="27"/>
    </row>
    <row r="40" spans="1:23" ht="45" x14ac:dyDescent="0.25">
      <c r="A40" s="9">
        <v>12</v>
      </c>
      <c r="B40" s="10">
        <v>102</v>
      </c>
      <c r="C40" s="19" t="s">
        <v>49</v>
      </c>
      <c r="D40" s="21">
        <f>+VLOOKUP(B40,'[1]2024-07-01 prirašyti'!$C$4:$E$93,3,FALSE)</f>
        <v>3237</v>
      </c>
      <c r="E40" s="21">
        <f t="shared" si="4"/>
        <v>3237</v>
      </c>
      <c r="F40" s="30">
        <v>55</v>
      </c>
      <c r="G40" s="31">
        <v>2680.18</v>
      </c>
      <c r="H40" s="11">
        <f t="shared" si="0"/>
        <v>1.699104108742663E-2</v>
      </c>
      <c r="I40" s="21">
        <v>435</v>
      </c>
      <c r="J40" s="24">
        <v>21155.42</v>
      </c>
      <c r="K40" s="11">
        <f t="shared" si="1"/>
        <v>0.13438368860055608</v>
      </c>
      <c r="L40" s="21">
        <v>586</v>
      </c>
      <c r="M40" s="24">
        <v>28542.480000000003</v>
      </c>
      <c r="N40" s="11">
        <f t="shared" si="2"/>
        <v>0.18103181958603645</v>
      </c>
      <c r="O40" s="21">
        <v>385</v>
      </c>
      <c r="P40" s="24">
        <v>6497.15</v>
      </c>
      <c r="Q40" s="11">
        <f t="shared" si="3"/>
        <v>0.37708129285014691</v>
      </c>
      <c r="R40" s="21"/>
      <c r="S40" s="24"/>
      <c r="T40" s="9"/>
      <c r="U40" s="26"/>
      <c r="V40" s="8"/>
      <c r="W40" s="27"/>
    </row>
    <row r="41" spans="1:23" ht="30" x14ac:dyDescent="0.25">
      <c r="A41" s="9">
        <v>13</v>
      </c>
      <c r="B41" s="10">
        <v>104</v>
      </c>
      <c r="C41" s="19" t="s">
        <v>50</v>
      </c>
      <c r="D41" s="21">
        <f>+VLOOKUP(B41,'[1]2024-07-01 prirašyti'!$C$4:$E$93,3,FALSE)</f>
        <v>1623</v>
      </c>
      <c r="E41" s="21">
        <f t="shared" si="4"/>
        <v>1623</v>
      </c>
      <c r="F41" s="30">
        <v>85</v>
      </c>
      <c r="G41" s="31">
        <v>4132.78</v>
      </c>
      <c r="H41" s="11">
        <f t="shared" si="0"/>
        <v>5.2372150338878619E-2</v>
      </c>
      <c r="I41" s="21">
        <v>198</v>
      </c>
      <c r="J41" s="24">
        <v>9653.0400000000009</v>
      </c>
      <c r="K41" s="11">
        <f t="shared" si="1"/>
        <v>0.12199630314232902</v>
      </c>
      <c r="L41" s="21">
        <v>309</v>
      </c>
      <c r="M41" s="24">
        <v>15054.5</v>
      </c>
      <c r="N41" s="11">
        <f t="shared" si="2"/>
        <v>0.19038817005545286</v>
      </c>
      <c r="O41" s="21">
        <v>148</v>
      </c>
      <c r="P41" s="24">
        <v>2488.34</v>
      </c>
      <c r="Q41" s="11">
        <f t="shared" si="3"/>
        <v>0.29191321499013806</v>
      </c>
      <c r="R41" s="21"/>
      <c r="S41" s="24"/>
      <c r="T41" s="9"/>
      <c r="U41" s="26"/>
      <c r="V41" s="8"/>
      <c r="W41" s="27"/>
    </row>
    <row r="42" spans="1:23" ht="45" x14ac:dyDescent="0.25">
      <c r="A42" s="9">
        <v>14</v>
      </c>
      <c r="B42" s="10">
        <v>108</v>
      </c>
      <c r="C42" s="19" t="s">
        <v>51</v>
      </c>
      <c r="D42" s="21">
        <f>+VLOOKUP(B42,'[1]2024-07-01 prirašyti'!$C$4:$E$93,3,FALSE)</f>
        <v>2215</v>
      </c>
      <c r="E42" s="21">
        <f t="shared" si="4"/>
        <v>2215</v>
      </c>
      <c r="F42" s="30">
        <v>59</v>
      </c>
      <c r="G42" s="31">
        <v>2871.42</v>
      </c>
      <c r="H42" s="11">
        <f t="shared" si="0"/>
        <v>2.6636568848758466E-2</v>
      </c>
      <c r="I42" s="21">
        <v>333</v>
      </c>
      <c r="J42" s="24">
        <v>16189.739999999998</v>
      </c>
      <c r="K42" s="11">
        <f t="shared" si="1"/>
        <v>0.15033860045146727</v>
      </c>
      <c r="L42" s="21">
        <v>482</v>
      </c>
      <c r="M42" s="24">
        <v>23538.520000000004</v>
      </c>
      <c r="N42" s="11">
        <f t="shared" si="2"/>
        <v>0.21760722347629796</v>
      </c>
      <c r="O42" s="21">
        <v>787</v>
      </c>
      <c r="P42" s="24">
        <v>13231.31</v>
      </c>
      <c r="Q42" s="11">
        <f t="shared" si="3"/>
        <v>0.96564417177914108</v>
      </c>
      <c r="R42" s="21">
        <v>220</v>
      </c>
      <c r="S42" s="24">
        <v>33268.870000000003</v>
      </c>
      <c r="T42" s="9" t="s">
        <v>126</v>
      </c>
      <c r="U42" s="26"/>
      <c r="V42" s="8"/>
      <c r="W42" s="27"/>
    </row>
    <row r="43" spans="1:23" ht="45" x14ac:dyDescent="0.25">
      <c r="A43" s="9">
        <v>15</v>
      </c>
      <c r="B43" s="10">
        <v>109</v>
      </c>
      <c r="C43" s="19" t="s">
        <v>52</v>
      </c>
      <c r="D43" s="21">
        <f>+VLOOKUP(B43,'[1]2024-07-01 prirašyti'!$C$4:$E$93,3,FALSE)</f>
        <v>5777</v>
      </c>
      <c r="E43" s="21">
        <f t="shared" si="4"/>
        <v>5777</v>
      </c>
      <c r="F43" s="30">
        <v>131</v>
      </c>
      <c r="G43" s="31">
        <v>6374.74</v>
      </c>
      <c r="H43" s="11">
        <f t="shared" si="0"/>
        <v>2.2676129478968323E-2</v>
      </c>
      <c r="I43" s="21">
        <v>1078</v>
      </c>
      <c r="J43" s="24">
        <v>52452.959999999992</v>
      </c>
      <c r="K43" s="11">
        <f t="shared" si="1"/>
        <v>0.18660204258265536</v>
      </c>
      <c r="L43" s="21">
        <v>1437</v>
      </c>
      <c r="M43" s="24">
        <v>70072.42</v>
      </c>
      <c r="N43" s="11">
        <f t="shared" si="2"/>
        <v>0.24874502336853038</v>
      </c>
      <c r="O43" s="21">
        <v>1932</v>
      </c>
      <c r="P43" s="24">
        <v>32400.559999999998</v>
      </c>
      <c r="Q43" s="11">
        <f t="shared" si="3"/>
        <v>0.76819085487077532</v>
      </c>
      <c r="R43" s="21"/>
      <c r="S43" s="24"/>
      <c r="T43" s="9"/>
      <c r="U43" s="26"/>
      <c r="V43" s="8"/>
      <c r="W43" s="27"/>
    </row>
    <row r="44" spans="1:23" ht="30" x14ac:dyDescent="0.25">
      <c r="A44" s="9">
        <v>16</v>
      </c>
      <c r="B44" s="10">
        <v>158</v>
      </c>
      <c r="C44" s="19" t="s">
        <v>53</v>
      </c>
      <c r="D44" s="21">
        <f>+VLOOKUP(B44,'[1]2024-07-01 prirašyti'!$C$4:$E$93,3,FALSE)</f>
        <v>2533</v>
      </c>
      <c r="E44" s="21">
        <f t="shared" si="4"/>
        <v>2533</v>
      </c>
      <c r="F44" s="30">
        <v>118</v>
      </c>
      <c r="G44" s="31">
        <v>5737.9599999999991</v>
      </c>
      <c r="H44" s="11">
        <f t="shared" si="0"/>
        <v>4.6585076983813659E-2</v>
      </c>
      <c r="I44" s="21">
        <v>429</v>
      </c>
      <c r="J44" s="24">
        <v>20894.18</v>
      </c>
      <c r="K44" s="11">
        <f t="shared" si="1"/>
        <v>0.16936439005132253</v>
      </c>
      <c r="L44" s="21">
        <v>418</v>
      </c>
      <c r="M44" s="24">
        <v>20405.480000000003</v>
      </c>
      <c r="N44" s="11">
        <f t="shared" si="2"/>
        <v>0.1650217133833399</v>
      </c>
      <c r="O44" s="21">
        <v>328</v>
      </c>
      <c r="P44" s="24">
        <v>5571.6399999999994</v>
      </c>
      <c r="Q44" s="11">
        <f t="shared" si="3"/>
        <v>0.3872491145218418</v>
      </c>
      <c r="R44" s="21"/>
      <c r="S44" s="24"/>
      <c r="T44" s="9"/>
      <c r="U44" s="26"/>
      <c r="V44" s="8"/>
      <c r="W44" s="27"/>
    </row>
    <row r="45" spans="1:23" ht="30" x14ac:dyDescent="0.25">
      <c r="A45" s="9">
        <v>17</v>
      </c>
      <c r="B45" s="10">
        <v>160</v>
      </c>
      <c r="C45" s="19" t="s">
        <v>136</v>
      </c>
      <c r="D45" s="21">
        <f>+VLOOKUP(B45,'[1]2024-07-01 prirašyti'!$C$4:$E$93,3,FALSE)</f>
        <v>873</v>
      </c>
      <c r="E45" s="21">
        <f t="shared" si="4"/>
        <v>873</v>
      </c>
      <c r="F45" s="30">
        <v>66</v>
      </c>
      <c r="G45" s="31">
        <v>3198.1600000000003</v>
      </c>
      <c r="H45" s="11">
        <f t="shared" si="0"/>
        <v>7.560137457044673E-2</v>
      </c>
      <c r="I45" s="21">
        <v>147</v>
      </c>
      <c r="J45" s="24">
        <v>7147.0199999999986</v>
      </c>
      <c r="K45" s="11">
        <f t="shared" si="1"/>
        <v>0.16838487972508592</v>
      </c>
      <c r="L45" s="21">
        <v>71</v>
      </c>
      <c r="M45" s="24">
        <v>3464.6600000000003</v>
      </c>
      <c r="N45" s="11">
        <f t="shared" si="2"/>
        <v>8.1328751431844218E-2</v>
      </c>
      <c r="O45" s="21">
        <v>73</v>
      </c>
      <c r="P45" s="24">
        <v>1219.5400000000002</v>
      </c>
      <c r="Q45" s="11">
        <f t="shared" si="3"/>
        <v>0.33486238532110091</v>
      </c>
      <c r="R45" s="21"/>
      <c r="S45" s="24"/>
      <c r="T45" s="9"/>
      <c r="U45" s="26"/>
      <c r="V45" s="8"/>
      <c r="W45" s="27"/>
    </row>
    <row r="46" spans="1:23" ht="30" x14ac:dyDescent="0.25">
      <c r="A46" s="9">
        <v>18</v>
      </c>
      <c r="B46" s="10">
        <v>300</v>
      </c>
      <c r="C46" s="19" t="s">
        <v>54</v>
      </c>
      <c r="D46" s="21" t="s">
        <v>127</v>
      </c>
      <c r="E46" s="21" t="s">
        <v>127</v>
      </c>
      <c r="F46" s="30">
        <v>0</v>
      </c>
      <c r="G46" s="31">
        <v>0</v>
      </c>
      <c r="H46" s="11"/>
      <c r="I46" s="21"/>
      <c r="J46" s="24"/>
      <c r="K46" s="11"/>
      <c r="L46" s="21"/>
      <c r="M46" s="24"/>
      <c r="N46" s="11"/>
      <c r="O46" s="21"/>
      <c r="P46" s="24"/>
      <c r="Q46" s="11" t="s">
        <v>127</v>
      </c>
      <c r="R46" s="21">
        <v>647</v>
      </c>
      <c r="S46" s="24">
        <v>117062.99</v>
      </c>
      <c r="T46" s="9" t="s">
        <v>126</v>
      </c>
      <c r="U46" s="26"/>
      <c r="V46" s="8"/>
      <c r="W46" s="27"/>
    </row>
    <row r="47" spans="1:23" ht="30" x14ac:dyDescent="0.25">
      <c r="A47" s="9">
        <v>19</v>
      </c>
      <c r="B47" s="10">
        <v>364</v>
      </c>
      <c r="C47" s="19" t="s">
        <v>55</v>
      </c>
      <c r="D47" s="21">
        <f>+VLOOKUP(B47,'[1]2024-07-01 prirašyti'!$C$4:$E$93,3,FALSE)</f>
        <v>3071</v>
      </c>
      <c r="E47" s="21">
        <f t="shared" si="4"/>
        <v>3071</v>
      </c>
      <c r="F47" s="30">
        <v>201</v>
      </c>
      <c r="G47" s="31">
        <v>9771.4600000000009</v>
      </c>
      <c r="H47" s="11">
        <f>+F47/E47</f>
        <v>6.5450993161836529E-2</v>
      </c>
      <c r="I47" s="21">
        <v>680</v>
      </c>
      <c r="J47" s="24">
        <v>33025.64</v>
      </c>
      <c r="K47" s="11">
        <f>+I47/E47</f>
        <v>0.22142624552263107</v>
      </c>
      <c r="L47" s="21">
        <v>471</v>
      </c>
      <c r="M47" s="24">
        <v>22927.82</v>
      </c>
      <c r="N47" s="11">
        <f>+L47/E47</f>
        <v>0.15337023770758709</v>
      </c>
      <c r="O47" s="21">
        <v>393</v>
      </c>
      <c r="P47" s="24">
        <v>6621.74</v>
      </c>
      <c r="Q47" s="11">
        <f>+O47/(I47+L47)</f>
        <v>0.34144222415291053</v>
      </c>
      <c r="R47" s="21">
        <v>219</v>
      </c>
      <c r="S47" s="24">
        <v>28267.05</v>
      </c>
      <c r="T47" s="9" t="s">
        <v>126</v>
      </c>
      <c r="U47" s="26"/>
      <c r="V47" s="8"/>
      <c r="W47" s="27"/>
    </row>
    <row r="48" spans="1:23" ht="60" x14ac:dyDescent="0.25">
      <c r="A48" s="9">
        <v>20</v>
      </c>
      <c r="B48" s="10">
        <v>463</v>
      </c>
      <c r="C48" s="19" t="s">
        <v>56</v>
      </c>
      <c r="D48" s="21">
        <f>+VLOOKUP(B48,'[1]2024-07-01 prirašyti'!$C$4:$E$93,3,FALSE)</f>
        <v>5322</v>
      </c>
      <c r="E48" s="21">
        <f t="shared" si="4"/>
        <v>5322</v>
      </c>
      <c r="F48" s="30">
        <v>312</v>
      </c>
      <c r="G48" s="31">
        <v>15170.480000000001</v>
      </c>
      <c r="H48" s="11">
        <f>+F48/E48</f>
        <v>5.8624577226606536E-2</v>
      </c>
      <c r="I48" s="21">
        <v>828</v>
      </c>
      <c r="J48" s="24">
        <v>40284.51999999999</v>
      </c>
      <c r="K48" s="11">
        <f>+I48/E48</f>
        <v>0.1555806087936866</v>
      </c>
      <c r="L48" s="21">
        <v>795</v>
      </c>
      <c r="M48" s="24">
        <v>38725.699999999997</v>
      </c>
      <c r="N48" s="11">
        <f>+L48/E48</f>
        <v>0.14937993235625704</v>
      </c>
      <c r="O48" s="21">
        <v>163</v>
      </c>
      <c r="P48" s="24">
        <v>2754.29</v>
      </c>
      <c r="Q48" s="11">
        <f>+O48/(I48+L48)</f>
        <v>0.1004313000616143</v>
      </c>
      <c r="R48" s="21"/>
      <c r="S48" s="24"/>
      <c r="T48" s="9"/>
      <c r="U48" s="26"/>
      <c r="V48" s="8"/>
      <c r="W48" s="27"/>
    </row>
    <row r="49" spans="1:23" ht="30" x14ac:dyDescent="0.25">
      <c r="A49" s="9">
        <v>21</v>
      </c>
      <c r="B49" s="10">
        <v>483</v>
      </c>
      <c r="C49" s="19" t="s">
        <v>57</v>
      </c>
      <c r="D49" s="21" t="s">
        <v>127</v>
      </c>
      <c r="E49" s="21" t="s">
        <v>127</v>
      </c>
      <c r="F49" s="30">
        <v>0</v>
      </c>
      <c r="G49" s="30">
        <v>0</v>
      </c>
      <c r="H49" s="11"/>
      <c r="I49" s="21"/>
      <c r="J49" s="24"/>
      <c r="K49" s="11"/>
      <c r="L49" s="21"/>
      <c r="M49" s="24"/>
      <c r="N49" s="11"/>
      <c r="O49" s="21"/>
      <c r="P49" s="24"/>
      <c r="Q49" s="11" t="s">
        <v>127</v>
      </c>
      <c r="R49" s="21">
        <v>82</v>
      </c>
      <c r="S49" s="24">
        <v>14541.159999999998</v>
      </c>
      <c r="T49" s="9" t="s">
        <v>126</v>
      </c>
      <c r="U49" s="26"/>
      <c r="V49" s="8"/>
      <c r="W49" s="27"/>
    </row>
    <row r="50" spans="1:23" x14ac:dyDescent="0.25">
      <c r="A50" s="9">
        <v>22</v>
      </c>
      <c r="B50" s="10">
        <v>489</v>
      </c>
      <c r="C50" s="19" t="s">
        <v>58</v>
      </c>
      <c r="D50" s="21" t="s">
        <v>127</v>
      </c>
      <c r="E50" s="21" t="s">
        <v>127</v>
      </c>
      <c r="F50" s="30">
        <v>0</v>
      </c>
      <c r="G50" s="30">
        <v>0</v>
      </c>
      <c r="H50" s="11"/>
      <c r="I50" s="21"/>
      <c r="J50" s="24"/>
      <c r="K50" s="11"/>
      <c r="L50" s="21"/>
      <c r="M50" s="24"/>
      <c r="N50" s="11"/>
      <c r="O50" s="21"/>
      <c r="P50" s="24"/>
      <c r="Q50" s="11" t="s">
        <v>127</v>
      </c>
      <c r="R50" s="21">
        <v>901</v>
      </c>
      <c r="S50" s="24">
        <v>156779.86000000002</v>
      </c>
      <c r="T50" s="9" t="s">
        <v>126</v>
      </c>
      <c r="U50" s="26"/>
      <c r="V50" s="8"/>
      <c r="W50" s="27"/>
    </row>
    <row r="51" spans="1:23" ht="30" x14ac:dyDescent="0.25">
      <c r="A51" s="9">
        <v>23</v>
      </c>
      <c r="B51" s="10">
        <v>490</v>
      </c>
      <c r="C51" s="19" t="s">
        <v>59</v>
      </c>
      <c r="D51" s="21" t="s">
        <v>127</v>
      </c>
      <c r="E51" s="21" t="s">
        <v>127</v>
      </c>
      <c r="F51" s="30">
        <v>0</v>
      </c>
      <c r="G51" s="30">
        <v>0</v>
      </c>
      <c r="H51" s="11"/>
      <c r="I51" s="21"/>
      <c r="J51" s="24"/>
      <c r="K51" s="11"/>
      <c r="L51" s="21"/>
      <c r="M51" s="24"/>
      <c r="N51" s="11"/>
      <c r="O51" s="21"/>
      <c r="P51" s="24"/>
      <c r="Q51" s="11" t="s">
        <v>127</v>
      </c>
      <c r="R51" s="21">
        <v>409</v>
      </c>
      <c r="S51" s="24">
        <v>75291.39999999998</v>
      </c>
      <c r="T51" s="9" t="s">
        <v>126</v>
      </c>
      <c r="U51" s="26"/>
      <c r="V51" s="8"/>
      <c r="W51" s="27"/>
    </row>
    <row r="52" spans="1:23" ht="30" x14ac:dyDescent="0.25">
      <c r="A52" s="9">
        <v>24</v>
      </c>
      <c r="B52" s="10">
        <v>510</v>
      </c>
      <c r="C52" s="19" t="s">
        <v>60</v>
      </c>
      <c r="D52" s="21" t="s">
        <v>127</v>
      </c>
      <c r="E52" s="21" t="s">
        <v>127</v>
      </c>
      <c r="F52" s="30">
        <v>0</v>
      </c>
      <c r="G52" s="30">
        <v>0</v>
      </c>
      <c r="H52" s="11"/>
      <c r="I52" s="21"/>
      <c r="J52" s="24"/>
      <c r="K52" s="11"/>
      <c r="L52" s="21"/>
      <c r="M52" s="24"/>
      <c r="N52" s="11"/>
      <c r="O52" s="21"/>
      <c r="P52" s="24"/>
      <c r="Q52" s="11" t="s">
        <v>127</v>
      </c>
      <c r="R52" s="21">
        <v>38</v>
      </c>
      <c r="S52" s="24">
        <v>6536.96</v>
      </c>
      <c r="T52" s="9" t="s">
        <v>126</v>
      </c>
      <c r="U52" s="26"/>
      <c r="V52" s="8"/>
      <c r="W52" s="27"/>
    </row>
    <row r="53" spans="1:23" ht="30" x14ac:dyDescent="0.25">
      <c r="A53" s="9">
        <v>25</v>
      </c>
      <c r="B53" s="10">
        <v>513</v>
      </c>
      <c r="C53" s="19" t="s">
        <v>135</v>
      </c>
      <c r="D53" s="21">
        <f>+VLOOKUP(B53,'[1]2024-07-01 prirašyti'!$C$4:$E$93,3,FALSE)</f>
        <v>4365</v>
      </c>
      <c r="E53" s="21">
        <f t="shared" si="4"/>
        <v>4365</v>
      </c>
      <c r="F53" s="30">
        <v>100</v>
      </c>
      <c r="G53" s="31">
        <v>4868.84</v>
      </c>
      <c r="H53" s="11">
        <f t="shared" ref="H53:H75" si="5">+F53/E53</f>
        <v>2.2909507445589918E-2</v>
      </c>
      <c r="I53" s="21">
        <v>677</v>
      </c>
      <c r="J53" s="24">
        <v>32948.699999999997</v>
      </c>
      <c r="K53" s="11">
        <f t="shared" ref="K53:K75" si="6">+I53/E53</f>
        <v>0.15509736540664376</v>
      </c>
      <c r="L53" s="21">
        <v>748</v>
      </c>
      <c r="M53" s="24">
        <v>36428</v>
      </c>
      <c r="N53" s="11">
        <f t="shared" ref="N53:N75" si="7">+L53/E53</f>
        <v>0.1713631156930126</v>
      </c>
      <c r="O53" s="21">
        <v>588</v>
      </c>
      <c r="P53" s="24">
        <v>9831.84</v>
      </c>
      <c r="Q53" s="11">
        <f t="shared" ref="Q53:Q63" si="8">+O53/(I53+L53)</f>
        <v>0.4126315789473684</v>
      </c>
      <c r="R53" s="21"/>
      <c r="S53" s="24"/>
      <c r="T53" s="9"/>
      <c r="U53" s="26"/>
      <c r="V53" s="8"/>
      <c r="W53" s="27"/>
    </row>
    <row r="54" spans="1:23" ht="45" x14ac:dyDescent="0.25">
      <c r="A54" s="9">
        <v>26</v>
      </c>
      <c r="B54" s="10">
        <v>573</v>
      </c>
      <c r="C54" s="19" t="s">
        <v>61</v>
      </c>
      <c r="D54" s="21">
        <f>+VLOOKUP(B54,'[1]2024-07-01 prirašyti'!$C$4:$E$93,3,FALSE)</f>
        <v>643</v>
      </c>
      <c r="E54" s="21">
        <f t="shared" si="4"/>
        <v>643</v>
      </c>
      <c r="F54" s="30">
        <v>16</v>
      </c>
      <c r="G54" s="31">
        <v>774.72</v>
      </c>
      <c r="H54" s="11">
        <f t="shared" si="5"/>
        <v>2.4883359253499222E-2</v>
      </c>
      <c r="I54" s="21">
        <v>170</v>
      </c>
      <c r="J54" s="24">
        <v>8260.68</v>
      </c>
      <c r="K54" s="11">
        <f t="shared" si="6"/>
        <v>0.26438569206842921</v>
      </c>
      <c r="L54" s="21">
        <v>143</v>
      </c>
      <c r="M54" s="24">
        <v>6970.42</v>
      </c>
      <c r="N54" s="11">
        <f t="shared" si="7"/>
        <v>0.22239502332814931</v>
      </c>
      <c r="O54" s="21">
        <v>13</v>
      </c>
      <c r="P54" s="24">
        <v>217.83999999999997</v>
      </c>
      <c r="Q54" s="11">
        <f t="shared" si="8"/>
        <v>4.1533546325878593E-2</v>
      </c>
      <c r="R54" s="21"/>
      <c r="S54" s="24"/>
      <c r="T54" s="9"/>
      <c r="U54" s="26"/>
      <c r="V54" s="8"/>
      <c r="W54" s="27"/>
    </row>
    <row r="55" spans="1:23" ht="45" x14ac:dyDescent="0.25">
      <c r="A55" s="9">
        <v>27</v>
      </c>
      <c r="B55" s="10">
        <v>587</v>
      </c>
      <c r="C55" s="19" t="s">
        <v>62</v>
      </c>
      <c r="D55" s="21">
        <f>+VLOOKUP(B55,'[1]2024-07-01 prirašyti'!$C$4:$E$93,3,FALSE)</f>
        <v>3202</v>
      </c>
      <c r="E55" s="21">
        <f t="shared" si="4"/>
        <v>3202</v>
      </c>
      <c r="F55" s="30">
        <v>35</v>
      </c>
      <c r="G55" s="31">
        <v>1702.0199999999995</v>
      </c>
      <c r="H55" s="11">
        <f t="shared" si="5"/>
        <v>1.0930668332292318E-2</v>
      </c>
      <c r="I55" s="21">
        <v>647</v>
      </c>
      <c r="J55" s="24">
        <v>31474.140000000003</v>
      </c>
      <c r="K55" s="11">
        <f t="shared" si="6"/>
        <v>0.20206121174266084</v>
      </c>
      <c r="L55" s="21">
        <v>552</v>
      </c>
      <c r="M55" s="24">
        <v>26893.759999999987</v>
      </c>
      <c r="N55" s="11">
        <f t="shared" si="7"/>
        <v>0.17239225484072454</v>
      </c>
      <c r="O55" s="21">
        <v>985</v>
      </c>
      <c r="P55" s="24">
        <v>16506.099999999999</v>
      </c>
      <c r="Q55" s="11">
        <f t="shared" si="8"/>
        <v>0.82151793160967468</v>
      </c>
      <c r="R55" s="21"/>
      <c r="S55" s="24"/>
      <c r="T55" s="9"/>
      <c r="U55" s="26"/>
      <c r="V55" s="8"/>
      <c r="W55" s="27"/>
    </row>
    <row r="56" spans="1:23" ht="30" x14ac:dyDescent="0.25">
      <c r="A56" s="9">
        <v>28</v>
      </c>
      <c r="B56" s="10">
        <v>613</v>
      </c>
      <c r="C56" s="19" t="s">
        <v>63</v>
      </c>
      <c r="D56" s="21">
        <f>+VLOOKUP(B56,'[1]2024-07-01 prirašyti'!$C$4:$E$93,3,FALSE)</f>
        <v>4509</v>
      </c>
      <c r="E56" s="21">
        <f t="shared" si="4"/>
        <v>4509</v>
      </c>
      <c r="F56" s="30">
        <v>75</v>
      </c>
      <c r="G56" s="31">
        <v>3641.26</v>
      </c>
      <c r="H56" s="11">
        <f t="shared" si="5"/>
        <v>1.66333998669328E-2</v>
      </c>
      <c r="I56" s="21">
        <v>563</v>
      </c>
      <c r="J56" s="24">
        <v>27428.819999999996</v>
      </c>
      <c r="K56" s="11">
        <f t="shared" si="6"/>
        <v>0.12486138833444223</v>
      </c>
      <c r="L56" s="21">
        <v>375</v>
      </c>
      <c r="M56" s="24">
        <v>18255.099999999999</v>
      </c>
      <c r="N56" s="11">
        <f t="shared" si="7"/>
        <v>8.316699933466401E-2</v>
      </c>
      <c r="O56" s="21">
        <v>113</v>
      </c>
      <c r="P56" s="24">
        <v>1901.14</v>
      </c>
      <c r="Q56" s="11">
        <f t="shared" si="8"/>
        <v>0.12046908315565032</v>
      </c>
      <c r="R56" s="21"/>
      <c r="S56" s="24"/>
      <c r="T56" s="9"/>
      <c r="U56" s="26"/>
      <c r="V56" s="8"/>
      <c r="W56" s="27"/>
    </row>
    <row r="57" spans="1:23" x14ac:dyDescent="0.25">
      <c r="A57" s="9">
        <v>29</v>
      </c>
      <c r="B57" s="10">
        <v>617</v>
      </c>
      <c r="C57" s="19" t="s">
        <v>64</v>
      </c>
      <c r="D57" s="21">
        <f>+VLOOKUP(B57,'[1]2024-07-01 prirašyti'!$C$4:$E$93,3,FALSE)</f>
        <v>2068</v>
      </c>
      <c r="E57" s="21">
        <f t="shared" si="4"/>
        <v>2068</v>
      </c>
      <c r="F57" s="30">
        <v>115</v>
      </c>
      <c r="G57" s="31">
        <v>5582.94</v>
      </c>
      <c r="H57" s="11">
        <f t="shared" si="5"/>
        <v>5.5609284332688587E-2</v>
      </c>
      <c r="I57" s="21">
        <v>381</v>
      </c>
      <c r="J57" s="24">
        <v>18538.299999999996</v>
      </c>
      <c r="K57" s="11">
        <f t="shared" si="6"/>
        <v>0.18423597678916828</v>
      </c>
      <c r="L57" s="21">
        <v>451</v>
      </c>
      <c r="M57" s="24">
        <v>21981.38</v>
      </c>
      <c r="N57" s="11">
        <f t="shared" si="7"/>
        <v>0.21808510638297873</v>
      </c>
      <c r="O57" s="21">
        <v>305</v>
      </c>
      <c r="P57" s="24">
        <v>5153.5000000000009</v>
      </c>
      <c r="Q57" s="11">
        <f t="shared" si="8"/>
        <v>0.36658653846153844</v>
      </c>
      <c r="R57" s="21"/>
      <c r="S57" s="24"/>
      <c r="T57" s="9"/>
      <c r="U57" s="26"/>
      <c r="V57" s="8"/>
      <c r="W57" s="27"/>
    </row>
    <row r="58" spans="1:23" ht="45" x14ac:dyDescent="0.25">
      <c r="A58" s="9">
        <v>30</v>
      </c>
      <c r="B58" s="10">
        <v>624</v>
      </c>
      <c r="C58" s="19" t="s">
        <v>65</v>
      </c>
      <c r="D58" s="21">
        <f>+VLOOKUP(B58,'[1]2024-07-01 prirašyti'!$C$4:$E$93,3,FALSE)</f>
        <v>792</v>
      </c>
      <c r="E58" s="21">
        <f t="shared" si="4"/>
        <v>792</v>
      </c>
      <c r="F58" s="30">
        <v>94</v>
      </c>
      <c r="G58" s="31">
        <v>4600.28</v>
      </c>
      <c r="H58" s="11">
        <f t="shared" si="5"/>
        <v>0.11868686868686869</v>
      </c>
      <c r="I58" s="21">
        <v>223</v>
      </c>
      <c r="J58" s="24">
        <v>10917.220000000001</v>
      </c>
      <c r="K58" s="11">
        <f t="shared" si="6"/>
        <v>0.28156565656565657</v>
      </c>
      <c r="L58" s="21">
        <v>169</v>
      </c>
      <c r="M58" s="24">
        <v>8287.9</v>
      </c>
      <c r="N58" s="11">
        <f t="shared" si="7"/>
        <v>0.21338383838383837</v>
      </c>
      <c r="O58" s="21">
        <v>92</v>
      </c>
      <c r="P58" s="24">
        <v>1549.51</v>
      </c>
      <c r="Q58" s="11">
        <f t="shared" si="8"/>
        <v>0.23469387755102042</v>
      </c>
      <c r="R58" s="21">
        <v>735</v>
      </c>
      <c r="S58" s="24">
        <v>121159.89</v>
      </c>
      <c r="T58" s="9" t="s">
        <v>126</v>
      </c>
      <c r="U58" s="26"/>
      <c r="V58" s="8"/>
      <c r="W58" s="27"/>
    </row>
    <row r="59" spans="1:23" ht="30" x14ac:dyDescent="0.25">
      <c r="A59" s="9">
        <v>31</v>
      </c>
      <c r="B59" s="10">
        <v>4335</v>
      </c>
      <c r="C59" s="19" t="s">
        <v>66</v>
      </c>
      <c r="D59" s="21">
        <f>+VLOOKUP(B59,'[1]2024-07-01 prirašyti'!$C$4:$E$93,3,FALSE)</f>
        <v>301</v>
      </c>
      <c r="E59" s="21">
        <f t="shared" si="4"/>
        <v>301</v>
      </c>
      <c r="F59" s="30">
        <v>41</v>
      </c>
      <c r="G59" s="31">
        <v>1985.22</v>
      </c>
      <c r="H59" s="11">
        <f t="shared" si="5"/>
        <v>0.13621262458471761</v>
      </c>
      <c r="I59" s="21">
        <v>52</v>
      </c>
      <c r="J59" s="24">
        <v>2547.12</v>
      </c>
      <c r="K59" s="11">
        <f t="shared" si="6"/>
        <v>0.17275747508305647</v>
      </c>
      <c r="L59" s="21">
        <v>8</v>
      </c>
      <c r="M59" s="24">
        <v>389.8</v>
      </c>
      <c r="N59" s="11">
        <f t="shared" si="7"/>
        <v>2.6578073089700997E-2</v>
      </c>
      <c r="O59" s="21">
        <v>8</v>
      </c>
      <c r="P59" s="24">
        <v>132.63999999999999</v>
      </c>
      <c r="Q59" s="11">
        <f t="shared" si="8"/>
        <v>0.13333333333333333</v>
      </c>
      <c r="R59" s="21"/>
      <c r="S59" s="24"/>
      <c r="T59" s="9"/>
      <c r="U59" s="26"/>
      <c r="V59" s="8"/>
      <c r="W59" s="27"/>
    </row>
    <row r="60" spans="1:23" ht="60" x14ac:dyDescent="0.25">
      <c r="A60" s="9">
        <v>32</v>
      </c>
      <c r="B60" s="10">
        <v>4344</v>
      </c>
      <c r="C60" s="19" t="s">
        <v>67</v>
      </c>
      <c r="D60" s="21">
        <f>+VLOOKUP(B60,'[1]2024-07-01 prirašyti'!$C$4:$E$93,3,FALSE)</f>
        <v>1148</v>
      </c>
      <c r="E60" s="21">
        <f t="shared" si="4"/>
        <v>1148</v>
      </c>
      <c r="F60" s="30">
        <v>34</v>
      </c>
      <c r="G60" s="31">
        <v>1653.6000000000001</v>
      </c>
      <c r="H60" s="11">
        <f t="shared" si="5"/>
        <v>2.9616724738675958E-2</v>
      </c>
      <c r="I60" s="21">
        <v>124</v>
      </c>
      <c r="J60" s="24">
        <v>6060.2000000000007</v>
      </c>
      <c r="K60" s="11">
        <f t="shared" si="6"/>
        <v>0.10801393728222997</v>
      </c>
      <c r="L60" s="21">
        <v>188</v>
      </c>
      <c r="M60" s="24">
        <v>9178.5999999999985</v>
      </c>
      <c r="N60" s="11">
        <f t="shared" si="7"/>
        <v>0.16376306620209058</v>
      </c>
      <c r="O60" s="21">
        <v>31</v>
      </c>
      <c r="P60" s="24">
        <v>528.92999999999995</v>
      </c>
      <c r="Q60" s="11">
        <f t="shared" si="8"/>
        <v>9.9358974358974353E-2</v>
      </c>
      <c r="R60" s="21"/>
      <c r="S60" s="24"/>
      <c r="T60" s="9"/>
      <c r="U60" s="26"/>
      <c r="V60" s="8"/>
      <c r="W60" s="27"/>
    </row>
    <row r="61" spans="1:23" ht="30" x14ac:dyDescent="0.25">
      <c r="A61" s="9">
        <v>33</v>
      </c>
      <c r="B61" s="10">
        <v>4481</v>
      </c>
      <c r="C61" s="19" t="s">
        <v>68</v>
      </c>
      <c r="D61" s="21">
        <f>+VLOOKUP(B61,'[1]2024-07-01 prirašyti'!$C$4:$E$93,3,FALSE)</f>
        <v>377</v>
      </c>
      <c r="E61" s="21">
        <f t="shared" si="4"/>
        <v>377</v>
      </c>
      <c r="F61" s="30">
        <v>26</v>
      </c>
      <c r="G61" s="31">
        <v>1266.24</v>
      </c>
      <c r="H61" s="11">
        <f t="shared" si="5"/>
        <v>6.8965517241379309E-2</v>
      </c>
      <c r="I61" s="21">
        <v>68</v>
      </c>
      <c r="J61" s="24">
        <v>3356</v>
      </c>
      <c r="K61" s="11">
        <f t="shared" si="6"/>
        <v>0.18037135278514588</v>
      </c>
      <c r="L61" s="21">
        <v>3</v>
      </c>
      <c r="M61" s="24">
        <v>147.69999999999999</v>
      </c>
      <c r="N61" s="11">
        <f t="shared" si="7"/>
        <v>7.9575596816976128E-3</v>
      </c>
      <c r="O61" s="21"/>
      <c r="P61" s="24"/>
      <c r="Q61" s="11">
        <f t="shared" si="8"/>
        <v>0</v>
      </c>
      <c r="R61" s="21"/>
      <c r="S61" s="24"/>
      <c r="T61" s="9"/>
      <c r="U61" s="26"/>
      <c r="V61" s="8"/>
      <c r="W61" s="27"/>
    </row>
    <row r="62" spans="1:23" ht="30" x14ac:dyDescent="0.25">
      <c r="A62" s="9">
        <v>34</v>
      </c>
      <c r="B62" s="10">
        <v>4499</v>
      </c>
      <c r="C62" s="19" t="s">
        <v>69</v>
      </c>
      <c r="D62" s="21">
        <f>+VLOOKUP(B62,'[1]2024-07-01 prirašyti'!$C$4:$E$93,3,FALSE)</f>
        <v>1341</v>
      </c>
      <c r="E62" s="21">
        <f t="shared" si="4"/>
        <v>1341</v>
      </c>
      <c r="F62" s="30">
        <v>82</v>
      </c>
      <c r="G62" s="31">
        <v>4004.6</v>
      </c>
      <c r="H62" s="11">
        <f t="shared" si="5"/>
        <v>6.1148396718866516E-2</v>
      </c>
      <c r="I62" s="21">
        <v>167</v>
      </c>
      <c r="J62" s="24">
        <v>8108.1</v>
      </c>
      <c r="K62" s="11">
        <f t="shared" si="6"/>
        <v>0.12453392990305742</v>
      </c>
      <c r="L62" s="21">
        <v>99</v>
      </c>
      <c r="M62" s="24">
        <v>4849.7000000000007</v>
      </c>
      <c r="N62" s="11">
        <f t="shared" si="7"/>
        <v>7.3825503355704702E-2</v>
      </c>
      <c r="O62" s="21">
        <v>6</v>
      </c>
      <c r="P62" s="24">
        <v>100.63</v>
      </c>
      <c r="Q62" s="11">
        <f t="shared" si="8"/>
        <v>2.2556390977443608E-2</v>
      </c>
      <c r="R62" s="21"/>
      <c r="S62" s="24"/>
      <c r="T62" s="9"/>
      <c r="U62" s="26"/>
      <c r="V62" s="8"/>
      <c r="W62" s="27"/>
    </row>
    <row r="63" spans="1:23" x14ac:dyDescent="0.25">
      <c r="A63" s="9">
        <v>35</v>
      </c>
      <c r="B63" s="10">
        <v>4520</v>
      </c>
      <c r="C63" s="19" t="s">
        <v>70</v>
      </c>
      <c r="D63" s="21">
        <f>+VLOOKUP(B63,'[1]2024-07-01 prirašyti'!$C$4:$E$93,3,FALSE)</f>
        <v>1518</v>
      </c>
      <c r="E63" s="21">
        <f t="shared" si="4"/>
        <v>1518</v>
      </c>
      <c r="F63" s="30">
        <v>93</v>
      </c>
      <c r="G63" s="31">
        <v>4507.9399999999996</v>
      </c>
      <c r="H63" s="11">
        <f t="shared" si="5"/>
        <v>6.1264822134387352E-2</v>
      </c>
      <c r="I63" s="21">
        <v>272</v>
      </c>
      <c r="J63" s="24">
        <v>13282.480000000001</v>
      </c>
      <c r="K63" s="11">
        <f t="shared" si="6"/>
        <v>0.17918313570487485</v>
      </c>
      <c r="L63" s="21">
        <v>299</v>
      </c>
      <c r="M63" s="24">
        <v>14582.499999999998</v>
      </c>
      <c r="N63" s="11">
        <f t="shared" si="7"/>
        <v>0.19696969696969696</v>
      </c>
      <c r="O63" s="21">
        <v>394</v>
      </c>
      <c r="P63" s="24">
        <v>6618.77</v>
      </c>
      <c r="Q63" s="11">
        <f t="shared" si="8"/>
        <v>0.69001751313485116</v>
      </c>
      <c r="R63" s="21"/>
      <c r="S63" s="24"/>
      <c r="T63" s="9"/>
      <c r="U63" s="26"/>
      <c r="V63" s="8"/>
      <c r="W63" s="27"/>
    </row>
    <row r="64" spans="1:23" x14ac:dyDescent="0.25">
      <c r="A64" s="9">
        <v>36</v>
      </c>
      <c r="B64" s="10">
        <v>4533</v>
      </c>
      <c r="C64" s="19" t="s">
        <v>128</v>
      </c>
      <c r="D64" s="21">
        <f>+VLOOKUP(B64,'[1]2024-07-01 prirašyti'!$C$4:$E$93,3,FALSE)</f>
        <v>186</v>
      </c>
      <c r="E64" s="21">
        <f t="shared" si="4"/>
        <v>186</v>
      </c>
      <c r="F64" s="30">
        <v>12</v>
      </c>
      <c r="G64" s="31">
        <v>585.91999999999996</v>
      </c>
      <c r="H64" s="11">
        <f t="shared" si="5"/>
        <v>6.4516129032258063E-2</v>
      </c>
      <c r="I64" s="22">
        <v>1</v>
      </c>
      <c r="J64" s="25">
        <v>48.42</v>
      </c>
      <c r="K64" s="11">
        <f t="shared" si="6"/>
        <v>5.3763440860215058E-3</v>
      </c>
      <c r="L64" s="22"/>
      <c r="M64" s="25"/>
      <c r="N64" s="11">
        <f t="shared" si="7"/>
        <v>0</v>
      </c>
      <c r="O64" s="22"/>
      <c r="P64" s="25"/>
      <c r="Q64" s="11">
        <v>0</v>
      </c>
      <c r="R64" s="22"/>
      <c r="S64" s="25"/>
      <c r="T64" s="9"/>
      <c r="U64" s="26"/>
      <c r="V64" s="8"/>
      <c r="W64" s="27"/>
    </row>
    <row r="65" spans="1:23" ht="45" x14ac:dyDescent="0.25">
      <c r="A65" s="9">
        <v>37</v>
      </c>
      <c r="B65" s="10">
        <v>4547</v>
      </c>
      <c r="C65" s="19" t="s">
        <v>71</v>
      </c>
      <c r="D65" s="21">
        <f>+VLOOKUP(B65,'[1]2024-07-01 prirašyti'!$C$4:$E$93,3,FALSE)</f>
        <v>293</v>
      </c>
      <c r="E65" s="21">
        <f t="shared" si="4"/>
        <v>293</v>
      </c>
      <c r="F65" s="30">
        <v>38</v>
      </c>
      <c r="G65" s="31">
        <v>1861.9199999999998</v>
      </c>
      <c r="H65" s="11">
        <f t="shared" si="5"/>
        <v>0.12969283276450511</v>
      </c>
      <c r="I65" s="21">
        <v>1</v>
      </c>
      <c r="J65" s="24">
        <v>48.42</v>
      </c>
      <c r="K65" s="11">
        <f t="shared" si="6"/>
        <v>3.4129692832764505E-3</v>
      </c>
      <c r="L65" s="21">
        <v>4</v>
      </c>
      <c r="M65" s="24">
        <v>198.56</v>
      </c>
      <c r="N65" s="11">
        <f t="shared" si="7"/>
        <v>1.3651877133105802E-2</v>
      </c>
      <c r="O65" s="21"/>
      <c r="P65" s="24"/>
      <c r="Q65" s="11">
        <f>+O65/(I65+L65)</f>
        <v>0</v>
      </c>
      <c r="R65" s="21"/>
      <c r="S65" s="24"/>
      <c r="T65" s="9"/>
      <c r="U65" s="26"/>
      <c r="V65" s="8"/>
      <c r="W65" s="27"/>
    </row>
    <row r="66" spans="1:23" ht="30" x14ac:dyDescent="0.25">
      <c r="A66" s="9">
        <v>38</v>
      </c>
      <c r="B66" s="10">
        <v>4582</v>
      </c>
      <c r="C66" s="19" t="s">
        <v>72</v>
      </c>
      <c r="D66" s="21">
        <f>+VLOOKUP(B66,'[1]2024-07-01 prirašyti'!$C$4:$E$93,3,FALSE)</f>
        <v>244</v>
      </c>
      <c r="E66" s="21">
        <f t="shared" si="4"/>
        <v>244</v>
      </c>
      <c r="F66" s="30">
        <v>21</v>
      </c>
      <c r="G66" s="31">
        <v>1031.4599999999998</v>
      </c>
      <c r="H66" s="11">
        <f t="shared" si="5"/>
        <v>8.6065573770491802E-2</v>
      </c>
      <c r="I66" s="21"/>
      <c r="J66" s="24"/>
      <c r="K66" s="11">
        <f t="shared" si="6"/>
        <v>0</v>
      </c>
      <c r="L66" s="21"/>
      <c r="M66" s="24"/>
      <c r="N66" s="11">
        <f t="shared" si="7"/>
        <v>0</v>
      </c>
      <c r="O66" s="21"/>
      <c r="P66" s="24"/>
      <c r="Q66" s="11" t="s">
        <v>127</v>
      </c>
      <c r="R66" s="21"/>
      <c r="S66" s="24"/>
      <c r="T66" s="9"/>
      <c r="U66" s="26"/>
      <c r="V66" s="8"/>
      <c r="W66" s="27"/>
    </row>
    <row r="67" spans="1:23" ht="45" x14ac:dyDescent="0.25">
      <c r="A67" s="9">
        <v>39</v>
      </c>
      <c r="B67" s="10">
        <v>4619</v>
      </c>
      <c r="C67" s="19" t="s">
        <v>73</v>
      </c>
      <c r="D67" s="21">
        <f>+VLOOKUP(B67,'[1]2024-07-01 prirašyti'!$C$4:$E$93,3,FALSE)</f>
        <v>574</v>
      </c>
      <c r="E67" s="21">
        <f t="shared" si="4"/>
        <v>574</v>
      </c>
      <c r="F67" s="30">
        <v>46</v>
      </c>
      <c r="G67" s="31">
        <v>2232.2000000000003</v>
      </c>
      <c r="H67" s="11">
        <f t="shared" si="5"/>
        <v>8.0139372822299645E-2</v>
      </c>
      <c r="I67" s="21">
        <v>124</v>
      </c>
      <c r="J67" s="24">
        <v>6038.24</v>
      </c>
      <c r="K67" s="11">
        <f t="shared" si="6"/>
        <v>0.21602787456445993</v>
      </c>
      <c r="L67" s="21">
        <v>103</v>
      </c>
      <c r="M67" s="24">
        <v>5026.3</v>
      </c>
      <c r="N67" s="11">
        <f t="shared" si="7"/>
        <v>0.17944250871080139</v>
      </c>
      <c r="O67" s="21">
        <v>74</v>
      </c>
      <c r="P67" s="24">
        <v>1268.3200000000002</v>
      </c>
      <c r="Q67" s="11">
        <f t="shared" ref="Q67:Q75" si="9">+O67/(I67+L67)</f>
        <v>0.32599118942731276</v>
      </c>
      <c r="R67" s="21"/>
      <c r="S67" s="24"/>
      <c r="T67" s="9"/>
      <c r="U67" s="26"/>
      <c r="V67" s="8"/>
      <c r="W67" s="27"/>
    </row>
    <row r="68" spans="1:23" ht="30" x14ac:dyDescent="0.25">
      <c r="A68" s="9">
        <v>40</v>
      </c>
      <c r="B68" s="10">
        <v>4637</v>
      </c>
      <c r="C68" s="19" t="s">
        <v>74</v>
      </c>
      <c r="D68" s="21">
        <f>+VLOOKUP(B68,'[1]2024-07-01 prirašyti'!$C$4:$E$93,3,FALSE)</f>
        <v>1133</v>
      </c>
      <c r="E68" s="21">
        <f t="shared" si="4"/>
        <v>1133</v>
      </c>
      <c r="F68" s="30">
        <v>82</v>
      </c>
      <c r="G68" s="31">
        <v>3975.32</v>
      </c>
      <c r="H68" s="11">
        <f t="shared" si="5"/>
        <v>7.237422771403354E-2</v>
      </c>
      <c r="I68" s="21">
        <v>192</v>
      </c>
      <c r="J68" s="24">
        <v>9316.16</v>
      </c>
      <c r="K68" s="11">
        <f t="shared" si="6"/>
        <v>0.16946160635481025</v>
      </c>
      <c r="L68" s="21">
        <v>308</v>
      </c>
      <c r="M68" s="24">
        <v>14971.919999999998</v>
      </c>
      <c r="N68" s="11">
        <f t="shared" si="7"/>
        <v>0.27184466019417475</v>
      </c>
      <c r="O68" s="21">
        <v>133</v>
      </c>
      <c r="P68" s="24">
        <v>2229.2900000000004</v>
      </c>
      <c r="Q68" s="11">
        <f t="shared" si="9"/>
        <v>0.26600000000000001</v>
      </c>
      <c r="R68" s="21"/>
      <c r="S68" s="24"/>
      <c r="T68" s="9"/>
      <c r="U68" s="26"/>
      <c r="V68" s="8"/>
      <c r="W68" s="27"/>
    </row>
    <row r="69" spans="1:23" x14ac:dyDescent="0.25">
      <c r="A69" s="9">
        <v>41</v>
      </c>
      <c r="B69" s="10">
        <v>4656</v>
      </c>
      <c r="C69" s="19" t="s">
        <v>75</v>
      </c>
      <c r="D69" s="21">
        <f>+VLOOKUP(B69,'[1]2024-07-01 prirašyti'!$C$4:$E$93,3,FALSE)</f>
        <v>391</v>
      </c>
      <c r="E69" s="21">
        <f t="shared" si="4"/>
        <v>391</v>
      </c>
      <c r="F69" s="30">
        <v>9</v>
      </c>
      <c r="G69" s="31">
        <v>435.78</v>
      </c>
      <c r="H69" s="11">
        <f t="shared" si="5"/>
        <v>2.3017902813299233E-2</v>
      </c>
      <c r="I69" s="21">
        <v>48</v>
      </c>
      <c r="J69" s="24">
        <v>2358.3200000000002</v>
      </c>
      <c r="K69" s="11">
        <f t="shared" si="6"/>
        <v>0.12276214833759591</v>
      </c>
      <c r="L69" s="21">
        <v>33</v>
      </c>
      <c r="M69" s="24">
        <v>1619.82</v>
      </c>
      <c r="N69" s="11">
        <f t="shared" si="7"/>
        <v>8.4398976982097182E-2</v>
      </c>
      <c r="O69" s="21">
        <v>10</v>
      </c>
      <c r="P69" s="24">
        <v>170.39999999999998</v>
      </c>
      <c r="Q69" s="11">
        <f t="shared" si="9"/>
        <v>0.12345679012345678</v>
      </c>
      <c r="R69" s="21"/>
      <c r="S69" s="24"/>
      <c r="T69" s="9"/>
      <c r="U69" s="26"/>
      <c r="V69" s="8"/>
      <c r="W69" s="27"/>
    </row>
    <row r="70" spans="1:23" x14ac:dyDescent="0.25">
      <c r="A70" s="9">
        <v>42</v>
      </c>
      <c r="B70" s="10">
        <v>4663</v>
      </c>
      <c r="C70" s="19" t="s">
        <v>76</v>
      </c>
      <c r="D70" s="21">
        <f>+VLOOKUP(B70,'[1]2024-07-01 prirašyti'!$C$4:$E$93,3,FALSE)</f>
        <v>548</v>
      </c>
      <c r="E70" s="21">
        <f t="shared" si="4"/>
        <v>548</v>
      </c>
      <c r="F70" s="30">
        <v>1</v>
      </c>
      <c r="G70" s="31">
        <v>48.42</v>
      </c>
      <c r="H70" s="11">
        <f t="shared" si="5"/>
        <v>1.8248175182481751E-3</v>
      </c>
      <c r="I70" s="21">
        <v>114</v>
      </c>
      <c r="J70" s="24">
        <v>5551.5999999999985</v>
      </c>
      <c r="K70" s="11">
        <f t="shared" si="6"/>
        <v>0.20802919708029197</v>
      </c>
      <c r="L70" s="21">
        <v>100</v>
      </c>
      <c r="M70" s="24">
        <v>4876.16</v>
      </c>
      <c r="N70" s="11">
        <f t="shared" si="7"/>
        <v>0.18248175182481752</v>
      </c>
      <c r="O70" s="21">
        <v>48</v>
      </c>
      <c r="P70" s="24">
        <v>816.54</v>
      </c>
      <c r="Q70" s="11">
        <f t="shared" si="9"/>
        <v>0.22429906542056074</v>
      </c>
      <c r="R70" s="21"/>
      <c r="S70" s="24"/>
      <c r="T70" s="9"/>
      <c r="U70" s="26"/>
      <c r="V70" s="8"/>
      <c r="W70" s="27"/>
    </row>
    <row r="71" spans="1:23" ht="45" x14ac:dyDescent="0.25">
      <c r="A71" s="9">
        <v>43</v>
      </c>
      <c r="B71" s="10">
        <v>4685</v>
      </c>
      <c r="C71" s="19" t="s">
        <v>77</v>
      </c>
      <c r="D71" s="21">
        <f>+VLOOKUP(B71,'[1]2024-07-01 prirašyti'!$C$4:$E$93,3,FALSE)</f>
        <v>358</v>
      </c>
      <c r="E71" s="21">
        <f t="shared" si="4"/>
        <v>358</v>
      </c>
      <c r="F71" s="30">
        <v>11</v>
      </c>
      <c r="G71" s="31">
        <v>537.5</v>
      </c>
      <c r="H71" s="11">
        <f t="shared" si="5"/>
        <v>3.0726256983240222E-2</v>
      </c>
      <c r="I71" s="21">
        <v>72</v>
      </c>
      <c r="J71" s="24">
        <v>3491.119999999999</v>
      </c>
      <c r="K71" s="11">
        <f t="shared" si="6"/>
        <v>0.2011173184357542</v>
      </c>
      <c r="L71" s="21">
        <v>57</v>
      </c>
      <c r="M71" s="24">
        <v>2764.8199999999997</v>
      </c>
      <c r="N71" s="11">
        <f t="shared" si="7"/>
        <v>0.15921787709497207</v>
      </c>
      <c r="O71" s="21">
        <v>98</v>
      </c>
      <c r="P71" s="24">
        <v>1631.74</v>
      </c>
      <c r="Q71" s="11">
        <f t="shared" si="9"/>
        <v>0.75968992248062017</v>
      </c>
      <c r="R71" s="21"/>
      <c r="S71" s="24"/>
      <c r="T71" s="9"/>
      <c r="U71" s="26"/>
      <c r="V71" s="8"/>
      <c r="W71" s="27"/>
    </row>
    <row r="72" spans="1:23" ht="30" x14ac:dyDescent="0.25">
      <c r="A72" s="9">
        <v>44</v>
      </c>
      <c r="B72" s="10">
        <v>4771</v>
      </c>
      <c r="C72" s="19" t="s">
        <v>78</v>
      </c>
      <c r="D72" s="21">
        <f>+VLOOKUP(B72,'[1]2024-07-01 prirašyti'!$C$4:$E$93,3,FALSE)</f>
        <v>1545</v>
      </c>
      <c r="E72" s="21">
        <f t="shared" si="4"/>
        <v>1545</v>
      </c>
      <c r="F72" s="30">
        <v>171</v>
      </c>
      <c r="G72" s="31">
        <v>8338.3799999999992</v>
      </c>
      <c r="H72" s="11">
        <f t="shared" si="5"/>
        <v>0.11067961165048544</v>
      </c>
      <c r="I72" s="21">
        <v>123</v>
      </c>
      <c r="J72" s="24">
        <v>6002.02</v>
      </c>
      <c r="K72" s="11">
        <f t="shared" si="6"/>
        <v>7.9611650485436891E-2</v>
      </c>
      <c r="L72" s="21">
        <v>242</v>
      </c>
      <c r="M72" s="24">
        <v>11846.96</v>
      </c>
      <c r="N72" s="11">
        <f t="shared" si="7"/>
        <v>0.15663430420711974</v>
      </c>
      <c r="O72" s="21">
        <v>289</v>
      </c>
      <c r="P72" s="24">
        <v>4884.7699999999995</v>
      </c>
      <c r="Q72" s="11">
        <f t="shared" si="9"/>
        <v>0.79178082191780819</v>
      </c>
      <c r="R72" s="21"/>
      <c r="S72" s="24"/>
      <c r="T72" s="9"/>
      <c r="U72" s="26"/>
      <c r="V72" s="8"/>
      <c r="W72" s="27"/>
    </row>
    <row r="73" spans="1:23" x14ac:dyDescent="0.25">
      <c r="A73" s="9">
        <v>45</v>
      </c>
      <c r="B73" s="10">
        <v>6146</v>
      </c>
      <c r="C73" s="19" t="s">
        <v>79</v>
      </c>
      <c r="D73" s="21">
        <f>+VLOOKUP(B73,'[1]2024-07-01 prirašyti'!$C$4:$E$93,3,FALSE)</f>
        <v>750</v>
      </c>
      <c r="E73" s="21">
        <f t="shared" si="4"/>
        <v>750</v>
      </c>
      <c r="F73" s="30">
        <v>18</v>
      </c>
      <c r="G73" s="31">
        <v>874</v>
      </c>
      <c r="H73" s="11">
        <f t="shared" si="5"/>
        <v>2.4E-2</v>
      </c>
      <c r="I73" s="21">
        <v>93</v>
      </c>
      <c r="J73" s="24">
        <v>4527.4599999999991</v>
      </c>
      <c r="K73" s="11">
        <f t="shared" si="6"/>
        <v>0.124</v>
      </c>
      <c r="L73" s="21">
        <v>234</v>
      </c>
      <c r="M73" s="24">
        <v>11415.68</v>
      </c>
      <c r="N73" s="11">
        <f t="shared" si="7"/>
        <v>0.312</v>
      </c>
      <c r="O73" s="21">
        <v>199</v>
      </c>
      <c r="P73" s="24">
        <v>3353.47</v>
      </c>
      <c r="Q73" s="11">
        <f t="shared" si="9"/>
        <v>0.60856269113149852</v>
      </c>
      <c r="R73" s="21"/>
      <c r="S73" s="24"/>
      <c r="T73" s="9"/>
      <c r="U73" s="26"/>
      <c r="V73" s="8"/>
      <c r="W73" s="27"/>
    </row>
    <row r="74" spans="1:23" x14ac:dyDescent="0.25">
      <c r="A74" s="9">
        <v>46</v>
      </c>
      <c r="B74" s="10">
        <v>6167</v>
      </c>
      <c r="C74" s="19" t="s">
        <v>80</v>
      </c>
      <c r="D74" s="21">
        <f>+VLOOKUP(B74,'[1]2024-07-01 prirašyti'!$C$4:$E$93,3,FALSE)</f>
        <v>934</v>
      </c>
      <c r="E74" s="21">
        <f t="shared" si="4"/>
        <v>934</v>
      </c>
      <c r="F74" s="30">
        <v>27</v>
      </c>
      <c r="G74" s="31">
        <v>1319.54</v>
      </c>
      <c r="H74" s="11">
        <f t="shared" si="5"/>
        <v>2.8907922912205567E-2</v>
      </c>
      <c r="I74" s="21">
        <v>108</v>
      </c>
      <c r="J74" s="24">
        <v>5302.56</v>
      </c>
      <c r="K74" s="11">
        <f t="shared" si="6"/>
        <v>0.11563169164882227</v>
      </c>
      <c r="L74" s="21">
        <v>51</v>
      </c>
      <c r="M74" s="24">
        <v>2503.58</v>
      </c>
      <c r="N74" s="11">
        <f t="shared" si="7"/>
        <v>5.460385438972163E-2</v>
      </c>
      <c r="O74" s="21">
        <v>11</v>
      </c>
      <c r="P74" s="24">
        <v>185.82999999999998</v>
      </c>
      <c r="Q74" s="11">
        <f t="shared" si="9"/>
        <v>6.9182389937106917E-2</v>
      </c>
      <c r="R74" s="21"/>
      <c r="S74" s="24"/>
      <c r="T74" s="9"/>
      <c r="U74" s="26"/>
      <c r="V74" s="8"/>
      <c r="W74" s="27"/>
    </row>
    <row r="75" spans="1:23" ht="30" x14ac:dyDescent="0.25">
      <c r="A75" s="9">
        <v>47</v>
      </c>
      <c r="B75" s="10">
        <v>6298</v>
      </c>
      <c r="C75" s="19" t="s">
        <v>81</v>
      </c>
      <c r="D75" s="21">
        <f>+VLOOKUP(B75,'[1]2024-07-01 prirašyti'!$C$4:$E$93,3,FALSE)</f>
        <v>1193</v>
      </c>
      <c r="E75" s="21">
        <f t="shared" si="4"/>
        <v>1193</v>
      </c>
      <c r="F75" s="30">
        <v>62</v>
      </c>
      <c r="G75" s="31">
        <v>3016.6800000000003</v>
      </c>
      <c r="H75" s="11">
        <f t="shared" si="5"/>
        <v>5.1969823973176864E-2</v>
      </c>
      <c r="I75" s="21">
        <v>200</v>
      </c>
      <c r="J75" s="24">
        <v>9740.1200000000008</v>
      </c>
      <c r="K75" s="11">
        <f t="shared" si="6"/>
        <v>0.16764459346186086</v>
      </c>
      <c r="L75" s="21">
        <v>176</v>
      </c>
      <c r="M75" s="24">
        <v>8585.3599999999988</v>
      </c>
      <c r="N75" s="11">
        <f t="shared" si="7"/>
        <v>0.14752724224643754</v>
      </c>
      <c r="O75" s="21">
        <v>307</v>
      </c>
      <c r="P75" s="24">
        <v>5152.16</v>
      </c>
      <c r="Q75" s="11">
        <f t="shared" si="9"/>
        <v>0.81648936170212771</v>
      </c>
      <c r="R75" s="21"/>
      <c r="S75" s="24"/>
      <c r="T75" s="9"/>
      <c r="U75" s="26"/>
      <c r="V75" s="8"/>
      <c r="W75" s="27"/>
    </row>
    <row r="76" spans="1:23" x14ac:dyDescent="0.25">
      <c r="A76" s="9">
        <v>48</v>
      </c>
      <c r="B76" s="10">
        <v>6348</v>
      </c>
      <c r="C76" s="19" t="s">
        <v>82</v>
      </c>
      <c r="D76" s="21" t="s">
        <v>127</v>
      </c>
      <c r="E76" s="21" t="s">
        <v>127</v>
      </c>
      <c r="F76" s="30">
        <v>0</v>
      </c>
      <c r="G76" s="31">
        <v>0</v>
      </c>
      <c r="H76" s="11"/>
      <c r="I76" s="21"/>
      <c r="J76" s="24"/>
      <c r="K76" s="11"/>
      <c r="L76" s="21"/>
      <c r="M76" s="24"/>
      <c r="N76" s="11"/>
      <c r="O76" s="21"/>
      <c r="P76" s="24"/>
      <c r="Q76" s="11" t="s">
        <v>127</v>
      </c>
      <c r="R76" s="21">
        <v>6202</v>
      </c>
      <c r="S76" s="24">
        <v>1155333.6400000001</v>
      </c>
      <c r="T76" s="9" t="s">
        <v>126</v>
      </c>
      <c r="U76" s="26"/>
      <c r="V76" s="8"/>
      <c r="W76" s="27"/>
    </row>
    <row r="77" spans="1:23" x14ac:dyDescent="0.25">
      <c r="A77" s="9">
        <v>49</v>
      </c>
      <c r="B77" s="10">
        <v>6566</v>
      </c>
      <c r="C77" s="19" t="s">
        <v>83</v>
      </c>
      <c r="D77" s="21">
        <f>+VLOOKUP(B77,'[1]2024-07-01 prirašyti'!$C$4:$E$93,3,FALSE)</f>
        <v>390</v>
      </c>
      <c r="E77" s="21">
        <f t="shared" si="4"/>
        <v>390</v>
      </c>
      <c r="F77" s="30">
        <v>9</v>
      </c>
      <c r="G77" s="31">
        <v>435.78000000000003</v>
      </c>
      <c r="H77" s="11">
        <f t="shared" ref="H77:H86" si="10">+F77/E77</f>
        <v>2.3076923076923078E-2</v>
      </c>
      <c r="I77" s="21">
        <v>53</v>
      </c>
      <c r="J77" s="24">
        <v>2576.0200000000004</v>
      </c>
      <c r="K77" s="11">
        <f t="shared" ref="K77:K86" si="11">+I77/E77</f>
        <v>0.13589743589743589</v>
      </c>
      <c r="L77" s="21">
        <v>144</v>
      </c>
      <c r="M77" s="24">
        <v>7060.32</v>
      </c>
      <c r="N77" s="11">
        <f t="shared" ref="N77:N86" si="12">+L77/E77</f>
        <v>0.36923076923076925</v>
      </c>
      <c r="O77" s="21">
        <v>186</v>
      </c>
      <c r="P77" s="24">
        <v>3114.9299999999994</v>
      </c>
      <c r="Q77" s="11">
        <f t="shared" ref="Q77:Q84" si="13">+O77/(I77+L77)</f>
        <v>0.9441624365482234</v>
      </c>
      <c r="R77" s="21"/>
      <c r="S77" s="24"/>
      <c r="T77" s="9"/>
      <c r="U77" s="26"/>
      <c r="V77" s="8"/>
      <c r="W77" s="27"/>
    </row>
    <row r="78" spans="1:23" ht="30" x14ac:dyDescent="0.25">
      <c r="A78" s="9">
        <v>50</v>
      </c>
      <c r="B78" s="10">
        <v>6688</v>
      </c>
      <c r="C78" s="19" t="s">
        <v>84</v>
      </c>
      <c r="D78" s="21">
        <f>+VLOOKUP(B78,'[1]2024-07-01 prirašyti'!$C$4:$E$93,3,FALSE)</f>
        <v>1389</v>
      </c>
      <c r="E78" s="21">
        <f t="shared" si="4"/>
        <v>1389</v>
      </c>
      <c r="F78" s="30">
        <v>43</v>
      </c>
      <c r="G78" s="31">
        <v>2104.02</v>
      </c>
      <c r="H78" s="11">
        <f t="shared" si="10"/>
        <v>3.0957523398128149E-2</v>
      </c>
      <c r="I78" s="21">
        <v>165</v>
      </c>
      <c r="J78" s="24">
        <v>8103.98</v>
      </c>
      <c r="K78" s="11">
        <f t="shared" si="11"/>
        <v>0.11879049676025918</v>
      </c>
      <c r="L78" s="21">
        <v>100</v>
      </c>
      <c r="M78" s="24">
        <v>4895.6799999999994</v>
      </c>
      <c r="N78" s="11">
        <f t="shared" si="12"/>
        <v>7.1994240460763137E-2</v>
      </c>
      <c r="O78" s="21">
        <v>32</v>
      </c>
      <c r="P78" s="24">
        <v>557.01</v>
      </c>
      <c r="Q78" s="11">
        <f t="shared" si="13"/>
        <v>0.12075471698113208</v>
      </c>
      <c r="R78" s="21">
        <v>398</v>
      </c>
      <c r="S78" s="24">
        <v>71067.770000000019</v>
      </c>
      <c r="T78" s="9" t="s">
        <v>126</v>
      </c>
      <c r="U78" s="26"/>
      <c r="V78" s="8"/>
      <c r="W78" s="27"/>
    </row>
    <row r="79" spans="1:23" ht="30" x14ac:dyDescent="0.25">
      <c r="A79" s="9">
        <v>51</v>
      </c>
      <c r="B79" s="10">
        <v>6707</v>
      </c>
      <c r="C79" s="19" t="s">
        <v>85</v>
      </c>
      <c r="D79" s="21">
        <f>+VLOOKUP(B79,'[1]2024-07-01 prirašyti'!$C$4:$E$93,3,FALSE)</f>
        <v>1894</v>
      </c>
      <c r="E79" s="21">
        <f t="shared" si="4"/>
        <v>1894</v>
      </c>
      <c r="F79" s="30">
        <v>129</v>
      </c>
      <c r="G79" s="31">
        <v>6299.86</v>
      </c>
      <c r="H79" s="11">
        <f t="shared" si="10"/>
        <v>6.810982048574446E-2</v>
      </c>
      <c r="I79" s="21">
        <v>299</v>
      </c>
      <c r="J79" s="24">
        <v>14553.22</v>
      </c>
      <c r="K79" s="11">
        <f t="shared" si="11"/>
        <v>0.15786694825765576</v>
      </c>
      <c r="L79" s="21">
        <v>339</v>
      </c>
      <c r="M79" s="24">
        <v>16546.14</v>
      </c>
      <c r="N79" s="11">
        <f t="shared" si="12"/>
        <v>0.17898627243928195</v>
      </c>
      <c r="O79" s="21">
        <v>312</v>
      </c>
      <c r="P79" s="24">
        <v>5271.8600000000006</v>
      </c>
      <c r="Q79" s="11">
        <f t="shared" si="13"/>
        <v>0.4890282131661442</v>
      </c>
      <c r="R79" s="21">
        <v>902</v>
      </c>
      <c r="S79" s="24">
        <v>161843.41999999998</v>
      </c>
      <c r="T79" s="9" t="s">
        <v>126</v>
      </c>
      <c r="U79" s="26"/>
      <c r="V79" s="8"/>
      <c r="W79" s="27"/>
    </row>
    <row r="80" spans="1:23" ht="30" x14ac:dyDescent="0.25">
      <c r="A80" s="9">
        <v>52</v>
      </c>
      <c r="B80" s="10">
        <v>6719</v>
      </c>
      <c r="C80" s="19" t="s">
        <v>86</v>
      </c>
      <c r="D80" s="21">
        <f>+VLOOKUP(B80,'[1]2024-07-01 prirašyti'!$C$4:$E$93,3,FALSE)</f>
        <v>245</v>
      </c>
      <c r="E80" s="21">
        <f t="shared" si="4"/>
        <v>245</v>
      </c>
      <c r="F80" s="30">
        <v>2</v>
      </c>
      <c r="G80" s="31">
        <v>96.84</v>
      </c>
      <c r="H80" s="11">
        <f t="shared" si="10"/>
        <v>8.1632653061224497E-3</v>
      </c>
      <c r="I80" s="21">
        <v>36</v>
      </c>
      <c r="J80" s="24">
        <v>1765.0800000000002</v>
      </c>
      <c r="K80" s="11">
        <f t="shared" si="11"/>
        <v>0.14693877551020409</v>
      </c>
      <c r="L80" s="21">
        <v>64</v>
      </c>
      <c r="M80" s="24">
        <v>3120.8399999999997</v>
      </c>
      <c r="N80" s="11">
        <f t="shared" si="12"/>
        <v>0.26122448979591839</v>
      </c>
      <c r="O80" s="21"/>
      <c r="P80" s="24"/>
      <c r="Q80" s="11">
        <f t="shared" si="13"/>
        <v>0</v>
      </c>
      <c r="R80" s="21"/>
      <c r="S80" s="24"/>
      <c r="T80" s="9"/>
      <c r="U80" s="26"/>
      <c r="V80" s="8"/>
      <c r="W80" s="27"/>
    </row>
    <row r="81" spans="1:23" ht="30" x14ac:dyDescent="0.25">
      <c r="A81" s="9">
        <v>53</v>
      </c>
      <c r="B81" s="10">
        <v>7160</v>
      </c>
      <c r="C81" s="19" t="s">
        <v>87</v>
      </c>
      <c r="D81" s="21">
        <f>+VLOOKUP(B81,'[1]2024-07-01 prirašyti'!$C$4:$E$93,3,FALSE)</f>
        <v>719</v>
      </c>
      <c r="E81" s="21">
        <f t="shared" si="4"/>
        <v>719</v>
      </c>
      <c r="F81" s="30">
        <v>63</v>
      </c>
      <c r="G81" s="31">
        <v>3052.9</v>
      </c>
      <c r="H81" s="11">
        <f t="shared" si="10"/>
        <v>8.7621696801112661E-2</v>
      </c>
      <c r="I81" s="21">
        <v>117</v>
      </c>
      <c r="J81" s="24">
        <v>5670.02</v>
      </c>
      <c r="K81" s="11">
        <f t="shared" si="11"/>
        <v>0.16272600834492351</v>
      </c>
      <c r="L81" s="21">
        <v>144</v>
      </c>
      <c r="M81" s="24">
        <v>6982.2400000000007</v>
      </c>
      <c r="N81" s="11">
        <f t="shared" si="12"/>
        <v>0.20027816411682892</v>
      </c>
      <c r="O81" s="21">
        <v>282</v>
      </c>
      <c r="P81" s="24">
        <v>4683.6099999999997</v>
      </c>
      <c r="Q81" s="11">
        <f t="shared" si="13"/>
        <v>1.0804597701149425</v>
      </c>
      <c r="R81" s="21"/>
      <c r="S81" s="24"/>
      <c r="T81" s="9"/>
      <c r="U81" s="26"/>
      <c r="V81" s="8"/>
      <c r="W81" s="27"/>
    </row>
    <row r="82" spans="1:23" x14ac:dyDescent="0.25">
      <c r="A82" s="9">
        <v>54</v>
      </c>
      <c r="B82" s="10">
        <v>7554</v>
      </c>
      <c r="C82" s="19" t="s">
        <v>88</v>
      </c>
      <c r="D82" s="21">
        <f>+VLOOKUP(B82,'[1]2024-07-01 prirašyti'!$C$4:$E$93,3,FALSE)</f>
        <v>680</v>
      </c>
      <c r="E82" s="21">
        <f t="shared" si="4"/>
        <v>680</v>
      </c>
      <c r="F82" s="30">
        <v>47</v>
      </c>
      <c r="G82" s="31">
        <v>2280.6200000000008</v>
      </c>
      <c r="H82" s="11">
        <f t="shared" si="10"/>
        <v>6.9117647058823534E-2</v>
      </c>
      <c r="I82" s="21">
        <v>111</v>
      </c>
      <c r="J82" s="24">
        <v>5396.58</v>
      </c>
      <c r="K82" s="11">
        <f t="shared" si="11"/>
        <v>0.16323529411764706</v>
      </c>
      <c r="L82" s="21">
        <v>56</v>
      </c>
      <c r="M82" s="24">
        <v>2718.8399999999997</v>
      </c>
      <c r="N82" s="11">
        <f t="shared" si="12"/>
        <v>8.2352941176470587E-2</v>
      </c>
      <c r="O82" s="21">
        <v>119</v>
      </c>
      <c r="P82" s="24">
        <v>2005.22</v>
      </c>
      <c r="Q82" s="11">
        <f t="shared" si="13"/>
        <v>0.71257485029940115</v>
      </c>
      <c r="R82" s="21"/>
      <c r="S82" s="24"/>
      <c r="T82" s="9"/>
      <c r="U82" s="26"/>
      <c r="V82" s="8"/>
      <c r="W82" s="27"/>
    </row>
    <row r="83" spans="1:23" ht="30" x14ac:dyDescent="0.25">
      <c r="A83" s="9">
        <v>55</v>
      </c>
      <c r="B83" s="10">
        <v>7672</v>
      </c>
      <c r="C83" s="19" t="s">
        <v>89</v>
      </c>
      <c r="D83" s="21">
        <f>+VLOOKUP(B83,'[1]2024-07-01 prirašyti'!$C$4:$E$93,3,FALSE)</f>
        <v>1147</v>
      </c>
      <c r="E83" s="21">
        <f t="shared" si="4"/>
        <v>1147</v>
      </c>
      <c r="F83" s="30">
        <v>17</v>
      </c>
      <c r="G83" s="31">
        <v>830.45999999999992</v>
      </c>
      <c r="H83" s="11">
        <f t="shared" si="10"/>
        <v>1.4821272885789015E-2</v>
      </c>
      <c r="I83" s="21">
        <v>121</v>
      </c>
      <c r="J83" s="24">
        <v>5892.9800000000005</v>
      </c>
      <c r="K83" s="11">
        <f t="shared" si="11"/>
        <v>0.1054925893635571</v>
      </c>
      <c r="L83" s="21">
        <v>343</v>
      </c>
      <c r="M83" s="24">
        <v>16717.859999999997</v>
      </c>
      <c r="N83" s="11">
        <f t="shared" si="12"/>
        <v>0.29904097646033129</v>
      </c>
      <c r="O83" s="21">
        <v>148</v>
      </c>
      <c r="P83" s="24">
        <v>2505.59</v>
      </c>
      <c r="Q83" s="11">
        <f t="shared" si="13"/>
        <v>0.31896551724137934</v>
      </c>
      <c r="R83" s="21"/>
      <c r="S83" s="24"/>
      <c r="T83" s="9"/>
      <c r="U83" s="26"/>
      <c r="V83" s="8"/>
      <c r="W83" s="27"/>
    </row>
    <row r="84" spans="1:23" ht="30" x14ac:dyDescent="0.25">
      <c r="A84" s="9">
        <v>56</v>
      </c>
      <c r="B84" s="10">
        <v>8694</v>
      </c>
      <c r="C84" s="19" t="s">
        <v>90</v>
      </c>
      <c r="D84" s="21">
        <f>+VLOOKUP(B84,'[1]2024-07-01 prirašyti'!$C$4:$E$93,3,FALSE)</f>
        <v>984</v>
      </c>
      <c r="E84" s="21">
        <f t="shared" si="4"/>
        <v>984</v>
      </c>
      <c r="F84" s="30">
        <v>45</v>
      </c>
      <c r="G84" s="31">
        <v>2181.34</v>
      </c>
      <c r="H84" s="11">
        <f t="shared" si="10"/>
        <v>4.573170731707317E-2</v>
      </c>
      <c r="I84" s="21">
        <v>120</v>
      </c>
      <c r="J84" s="24">
        <v>5834.8000000000011</v>
      </c>
      <c r="K84" s="11">
        <f t="shared" si="11"/>
        <v>0.12195121951219512</v>
      </c>
      <c r="L84" s="21">
        <v>269</v>
      </c>
      <c r="M84" s="24">
        <v>13134.78</v>
      </c>
      <c r="N84" s="11">
        <f t="shared" si="12"/>
        <v>0.2733739837398374</v>
      </c>
      <c r="O84" s="21">
        <v>155</v>
      </c>
      <c r="P84" s="24">
        <v>2591.7500000000005</v>
      </c>
      <c r="Q84" s="11">
        <f t="shared" si="13"/>
        <v>0.39845758354755784</v>
      </c>
      <c r="R84" s="21"/>
      <c r="S84" s="24"/>
      <c r="T84" s="9"/>
      <c r="U84" s="26"/>
      <c r="V84" s="8"/>
      <c r="W84" s="27"/>
    </row>
    <row r="85" spans="1:23" x14ac:dyDescent="0.25">
      <c r="A85" s="9">
        <v>57</v>
      </c>
      <c r="B85" s="10">
        <v>10406</v>
      </c>
      <c r="C85" s="19" t="s">
        <v>129</v>
      </c>
      <c r="D85" s="21">
        <f>+VLOOKUP(B85,'[1]2024-07-01 prirašyti'!$C$4:$E$93,3,FALSE)</f>
        <v>6</v>
      </c>
      <c r="E85" s="21">
        <f t="shared" si="4"/>
        <v>6</v>
      </c>
      <c r="F85" s="30">
        <v>0</v>
      </c>
      <c r="G85" s="31">
        <v>0</v>
      </c>
      <c r="H85" s="11">
        <f t="shared" si="10"/>
        <v>0</v>
      </c>
      <c r="I85" s="22"/>
      <c r="J85" s="25"/>
      <c r="K85" s="11">
        <f t="shared" si="11"/>
        <v>0</v>
      </c>
      <c r="L85" s="22"/>
      <c r="M85" s="25"/>
      <c r="N85" s="11">
        <f t="shared" si="12"/>
        <v>0</v>
      </c>
      <c r="O85" s="22"/>
      <c r="P85" s="25"/>
      <c r="Q85" s="11">
        <v>0</v>
      </c>
      <c r="R85" s="22"/>
      <c r="S85" s="25"/>
      <c r="T85" s="9"/>
      <c r="U85" s="26"/>
      <c r="V85" s="8"/>
      <c r="W85" s="27"/>
    </row>
    <row r="86" spans="1:23" ht="30" x14ac:dyDescent="0.25">
      <c r="A86" s="9">
        <v>58</v>
      </c>
      <c r="B86" s="10">
        <v>12595</v>
      </c>
      <c r="C86" s="19" t="s">
        <v>91</v>
      </c>
      <c r="D86" s="21">
        <f>+VLOOKUP(B86,'[1]2024-07-01 prirašyti'!$C$4:$E$93,3,FALSE)</f>
        <v>2226</v>
      </c>
      <c r="E86" s="21">
        <f t="shared" si="4"/>
        <v>2226</v>
      </c>
      <c r="F86" s="30">
        <v>161</v>
      </c>
      <c r="G86" s="31">
        <v>7812.7000000000044</v>
      </c>
      <c r="H86" s="11">
        <f t="shared" si="10"/>
        <v>7.2327044025157231E-2</v>
      </c>
      <c r="I86" s="21">
        <v>346</v>
      </c>
      <c r="J86" s="24">
        <v>16863.12000000001</v>
      </c>
      <c r="K86" s="11">
        <f t="shared" si="11"/>
        <v>0.1554357592093441</v>
      </c>
      <c r="L86" s="21">
        <v>406</v>
      </c>
      <c r="M86" s="24">
        <v>19807.360000000015</v>
      </c>
      <c r="N86" s="11">
        <f t="shared" si="12"/>
        <v>0.18238993710691823</v>
      </c>
      <c r="O86" s="21">
        <v>360</v>
      </c>
      <c r="P86" s="24">
        <v>6046.9999999999955</v>
      </c>
      <c r="Q86" s="11">
        <f>+O86/(I86+L86)</f>
        <v>0.47872340425531917</v>
      </c>
      <c r="R86" s="21"/>
      <c r="S86" s="24"/>
      <c r="T86" s="9"/>
      <c r="U86" s="26"/>
      <c r="V86" s="8"/>
      <c r="W86" s="27"/>
    </row>
    <row r="87" spans="1:23" x14ac:dyDescent="0.25">
      <c r="A87" s="9">
        <v>59</v>
      </c>
      <c r="B87" s="10">
        <v>12866</v>
      </c>
      <c r="C87" s="19" t="s">
        <v>92</v>
      </c>
      <c r="D87" s="21" t="s">
        <v>127</v>
      </c>
      <c r="E87" s="21" t="s">
        <v>127</v>
      </c>
      <c r="F87" s="30">
        <v>0</v>
      </c>
      <c r="G87" s="31">
        <v>0</v>
      </c>
      <c r="H87" s="11"/>
      <c r="I87" s="21"/>
      <c r="J87" s="24"/>
      <c r="K87" s="11"/>
      <c r="L87" s="21"/>
      <c r="M87" s="24"/>
      <c r="N87" s="11"/>
      <c r="O87" s="21"/>
      <c r="P87" s="24"/>
      <c r="Q87" s="11" t="s">
        <v>127</v>
      </c>
      <c r="R87" s="21">
        <v>724</v>
      </c>
      <c r="S87" s="24">
        <v>132803.83000000002</v>
      </c>
      <c r="T87" s="9" t="s">
        <v>126</v>
      </c>
      <c r="U87" s="26"/>
      <c r="V87" s="8"/>
      <c r="W87" s="27"/>
    </row>
    <row r="88" spans="1:23" ht="30" x14ac:dyDescent="0.25">
      <c r="A88" s="9">
        <v>60</v>
      </c>
      <c r="B88" s="10">
        <v>13143</v>
      </c>
      <c r="C88" s="19" t="s">
        <v>93</v>
      </c>
      <c r="D88" s="21">
        <f>+VLOOKUP(B88,'[1]2024-07-01 prirašyti'!$C$4:$E$93,3,FALSE)</f>
        <v>2733</v>
      </c>
      <c r="E88" s="21">
        <f t="shared" si="4"/>
        <v>2733</v>
      </c>
      <c r="F88" s="30">
        <v>73</v>
      </c>
      <c r="G88" s="31">
        <v>3578.58</v>
      </c>
      <c r="H88" s="11">
        <f t="shared" ref="H88:H116" si="14">+F88/E88</f>
        <v>2.6710574460300035E-2</v>
      </c>
      <c r="I88" s="21">
        <v>258</v>
      </c>
      <c r="J88" s="24">
        <v>12607.039999999999</v>
      </c>
      <c r="K88" s="11">
        <f t="shared" ref="K88:K116" si="15">+I88/E88</f>
        <v>9.4401756311745341E-2</v>
      </c>
      <c r="L88" s="21">
        <v>336</v>
      </c>
      <c r="M88" s="24">
        <v>16454.559999999998</v>
      </c>
      <c r="N88" s="11">
        <f t="shared" ref="N88:N116" si="16">+L88/E88</f>
        <v>0.12294182217343579</v>
      </c>
      <c r="O88" s="21">
        <v>241</v>
      </c>
      <c r="P88" s="24">
        <v>4042.9300000000003</v>
      </c>
      <c r="Q88" s="11">
        <f>+O88/(I88+L88)</f>
        <v>0.40572390572390571</v>
      </c>
      <c r="R88" s="21"/>
      <c r="S88" s="24"/>
      <c r="T88" s="9"/>
      <c r="U88" s="26"/>
      <c r="V88" s="8"/>
      <c r="W88" s="27"/>
    </row>
    <row r="89" spans="1:23" ht="30" x14ac:dyDescent="0.25">
      <c r="A89" s="9">
        <v>61</v>
      </c>
      <c r="B89" s="10">
        <v>13236</v>
      </c>
      <c r="C89" s="19" t="s">
        <v>130</v>
      </c>
      <c r="D89" s="21">
        <f>+VLOOKUP(B89,'[1]2024-07-01 prirašyti'!$C$4:$E$93,3,FALSE)</f>
        <v>427</v>
      </c>
      <c r="E89" s="21">
        <f t="shared" si="4"/>
        <v>427</v>
      </c>
      <c r="F89" s="30">
        <v>0</v>
      </c>
      <c r="G89" s="31">
        <v>0</v>
      </c>
      <c r="H89" s="11">
        <f t="shared" si="14"/>
        <v>0</v>
      </c>
      <c r="I89" s="22"/>
      <c r="J89" s="25"/>
      <c r="K89" s="11">
        <f t="shared" si="15"/>
        <v>0</v>
      </c>
      <c r="L89" s="22"/>
      <c r="M89" s="25"/>
      <c r="N89" s="11">
        <f t="shared" si="16"/>
        <v>0</v>
      </c>
      <c r="O89" s="22"/>
      <c r="P89" s="25"/>
      <c r="Q89" s="11">
        <v>0</v>
      </c>
      <c r="R89" s="22"/>
      <c r="S89" s="25"/>
      <c r="T89" s="9"/>
      <c r="U89" s="26"/>
      <c r="V89" s="8"/>
      <c r="W89" s="27"/>
    </row>
    <row r="90" spans="1:23" ht="30" x14ac:dyDescent="0.25">
      <c r="A90" s="9">
        <v>62</v>
      </c>
      <c r="B90" s="10">
        <v>13475</v>
      </c>
      <c r="C90" s="19" t="s">
        <v>94</v>
      </c>
      <c r="D90" s="21">
        <f>+VLOOKUP(B90,'[1]2024-07-01 prirašyti'!$C$4:$E$93,3,FALSE)</f>
        <v>2447</v>
      </c>
      <c r="E90" s="21">
        <f t="shared" si="4"/>
        <v>2447</v>
      </c>
      <c r="F90" s="30">
        <v>423</v>
      </c>
      <c r="G90" s="31">
        <v>20615.86</v>
      </c>
      <c r="H90" s="11">
        <f t="shared" si="14"/>
        <v>0.17286473232529628</v>
      </c>
      <c r="I90" s="21">
        <v>345</v>
      </c>
      <c r="J90" s="24">
        <v>16804.939999999995</v>
      </c>
      <c r="K90" s="11">
        <f t="shared" si="15"/>
        <v>0.14098896608091541</v>
      </c>
      <c r="L90" s="21">
        <v>159</v>
      </c>
      <c r="M90" s="24">
        <v>7750.0199999999995</v>
      </c>
      <c r="N90" s="11">
        <f t="shared" si="16"/>
        <v>6.4977523498161008E-2</v>
      </c>
      <c r="O90" s="21">
        <v>115</v>
      </c>
      <c r="P90" s="24">
        <v>1957.3000000000002</v>
      </c>
      <c r="Q90" s="11">
        <f>+O90/(I90+L90)</f>
        <v>0.22817460317460317</v>
      </c>
      <c r="R90" s="21"/>
      <c r="S90" s="24"/>
      <c r="T90" s="9"/>
      <c r="U90" s="26"/>
      <c r="V90" s="8"/>
      <c r="W90" s="27"/>
    </row>
    <row r="91" spans="1:23" x14ac:dyDescent="0.25">
      <c r="A91" s="9">
        <v>63</v>
      </c>
      <c r="B91" s="10">
        <v>13819</v>
      </c>
      <c r="C91" s="19" t="s">
        <v>131</v>
      </c>
      <c r="D91" s="21">
        <f>+VLOOKUP(B91,'[1]2024-07-01 prirašyti'!$C$4:$E$93,3,FALSE)</f>
        <v>441</v>
      </c>
      <c r="E91" s="21">
        <f t="shared" si="4"/>
        <v>441</v>
      </c>
      <c r="F91" s="30">
        <v>8</v>
      </c>
      <c r="G91" s="31">
        <v>392.24</v>
      </c>
      <c r="H91" s="11">
        <f t="shared" si="14"/>
        <v>1.8140589569160998E-2</v>
      </c>
      <c r="I91" s="21">
        <v>9</v>
      </c>
      <c r="J91" s="24">
        <v>447.98</v>
      </c>
      <c r="K91" s="11">
        <f t="shared" si="15"/>
        <v>2.0408163265306121E-2</v>
      </c>
      <c r="L91" s="21">
        <v>11</v>
      </c>
      <c r="M91" s="24">
        <v>547.2600000000001</v>
      </c>
      <c r="N91" s="11">
        <f t="shared" si="16"/>
        <v>2.4943310657596373E-2</v>
      </c>
      <c r="O91" s="21">
        <v>1</v>
      </c>
      <c r="P91" s="24">
        <v>17.73</v>
      </c>
      <c r="Q91" s="11">
        <v>0</v>
      </c>
      <c r="R91" s="22"/>
      <c r="S91" s="25"/>
      <c r="T91" s="9"/>
      <c r="U91" s="26"/>
      <c r="V91" s="8"/>
      <c r="W91" s="27"/>
    </row>
    <row r="92" spans="1:23" ht="30" x14ac:dyDescent="0.25">
      <c r="A92" s="9">
        <v>64</v>
      </c>
      <c r="B92" s="10">
        <v>14118</v>
      </c>
      <c r="C92" s="19" t="s">
        <v>95</v>
      </c>
      <c r="D92" s="21">
        <f>+VLOOKUP(B92,'[1]2024-07-01 prirašyti'!$C$4:$E$93,3,FALSE)</f>
        <v>954</v>
      </c>
      <c r="E92" s="21">
        <f t="shared" si="4"/>
        <v>954</v>
      </c>
      <c r="F92" s="30">
        <v>55</v>
      </c>
      <c r="G92" s="31">
        <v>2675.2999999999993</v>
      </c>
      <c r="H92" s="11">
        <f t="shared" si="14"/>
        <v>5.7651991614255764E-2</v>
      </c>
      <c r="I92" s="21">
        <v>146</v>
      </c>
      <c r="J92" s="24">
        <v>7120.5599999999995</v>
      </c>
      <c r="K92" s="11">
        <f t="shared" si="15"/>
        <v>0.15303983228511531</v>
      </c>
      <c r="L92" s="21">
        <v>198</v>
      </c>
      <c r="M92" s="24">
        <v>9665.24</v>
      </c>
      <c r="N92" s="11">
        <f t="shared" si="16"/>
        <v>0.20754716981132076</v>
      </c>
      <c r="O92" s="21">
        <v>295</v>
      </c>
      <c r="P92" s="24">
        <v>4929.05</v>
      </c>
      <c r="Q92" s="11">
        <f t="shared" ref="Q92:Q106" si="17">+O92/(I92+L92)</f>
        <v>0.85755813953488369</v>
      </c>
      <c r="R92" s="21"/>
      <c r="S92" s="24"/>
      <c r="T92" s="9"/>
      <c r="U92" s="26"/>
      <c r="V92" s="8"/>
      <c r="W92" s="27"/>
    </row>
    <row r="93" spans="1:23" ht="30" x14ac:dyDescent="0.25">
      <c r="A93" s="9">
        <v>65</v>
      </c>
      <c r="B93" s="10">
        <v>23450</v>
      </c>
      <c r="C93" s="19" t="s">
        <v>96</v>
      </c>
      <c r="D93" s="21">
        <f>+VLOOKUP(B93,'[1]2024-07-01 prirašyti'!$C$4:$E$93,3,FALSE)</f>
        <v>1296</v>
      </c>
      <c r="E93" s="21">
        <f t="shared" si="4"/>
        <v>1296</v>
      </c>
      <c r="F93" s="30">
        <v>140</v>
      </c>
      <c r="G93" s="31">
        <v>6786.119999999999</v>
      </c>
      <c r="H93" s="11">
        <f t="shared" si="14"/>
        <v>0.10802469135802469</v>
      </c>
      <c r="I93" s="21">
        <v>245</v>
      </c>
      <c r="J93" s="24">
        <v>11882.419999999998</v>
      </c>
      <c r="K93" s="11">
        <f t="shared" si="15"/>
        <v>0.18904320987654322</v>
      </c>
      <c r="L93" s="21">
        <v>199</v>
      </c>
      <c r="M93" s="24">
        <v>9686.8200000000015</v>
      </c>
      <c r="N93" s="11">
        <f t="shared" si="16"/>
        <v>0.15354938271604937</v>
      </c>
      <c r="O93" s="21">
        <v>248</v>
      </c>
      <c r="P93" s="24">
        <v>4204.9900000000007</v>
      </c>
      <c r="Q93" s="11">
        <f t="shared" si="17"/>
        <v>0.55855855855855852</v>
      </c>
      <c r="R93" s="21"/>
      <c r="S93" s="24"/>
      <c r="T93" s="9"/>
      <c r="U93" s="26"/>
      <c r="V93" s="8"/>
      <c r="W93" s="27"/>
    </row>
    <row r="94" spans="1:23" x14ac:dyDescent="0.25">
      <c r="A94" s="9">
        <v>66</v>
      </c>
      <c r="B94" s="10">
        <v>25630</v>
      </c>
      <c r="C94" s="19" t="s">
        <v>97</v>
      </c>
      <c r="D94" s="21">
        <f>+VLOOKUP(B94,'[1]2024-07-01 prirašyti'!$C$4:$E$93,3,FALSE)</f>
        <v>537</v>
      </c>
      <c r="E94" s="21">
        <f t="shared" ref="E94:E126" si="18">+ROUND(D94,0)</f>
        <v>537</v>
      </c>
      <c r="F94" s="30">
        <v>25</v>
      </c>
      <c r="G94" s="31">
        <v>1222.6999999999998</v>
      </c>
      <c r="H94" s="11">
        <f t="shared" si="14"/>
        <v>4.6554934823091247E-2</v>
      </c>
      <c r="I94" s="21">
        <v>124</v>
      </c>
      <c r="J94" s="24">
        <v>6060.2</v>
      </c>
      <c r="K94" s="11">
        <f t="shared" si="15"/>
        <v>0.23091247672253259</v>
      </c>
      <c r="L94" s="21">
        <v>88</v>
      </c>
      <c r="M94" s="24">
        <v>4307.32</v>
      </c>
      <c r="N94" s="11">
        <f t="shared" si="16"/>
        <v>0.16387337057728119</v>
      </c>
      <c r="O94" s="21">
        <v>61</v>
      </c>
      <c r="P94" s="24">
        <v>1033.23</v>
      </c>
      <c r="Q94" s="11">
        <f t="shared" si="17"/>
        <v>0.28773584905660377</v>
      </c>
      <c r="R94" s="21"/>
      <c r="S94" s="24"/>
      <c r="T94" s="9"/>
      <c r="U94" s="26"/>
      <c r="V94" s="8"/>
      <c r="W94" s="27"/>
    </row>
    <row r="95" spans="1:23" ht="30" x14ac:dyDescent="0.25">
      <c r="A95" s="9">
        <v>67</v>
      </c>
      <c r="B95" s="10">
        <v>26590</v>
      </c>
      <c r="C95" s="19" t="s">
        <v>98</v>
      </c>
      <c r="D95" s="21">
        <f>+VLOOKUP(B95,'[1]2024-07-01 prirašyti'!$C$4:$E$93,3,FALSE)</f>
        <v>680</v>
      </c>
      <c r="E95" s="21">
        <f t="shared" si="18"/>
        <v>680</v>
      </c>
      <c r="F95" s="30">
        <v>81</v>
      </c>
      <c r="G95" s="31">
        <v>3926.8999999999996</v>
      </c>
      <c r="H95" s="11">
        <f t="shared" si="14"/>
        <v>0.11911764705882352</v>
      </c>
      <c r="I95" s="21">
        <v>116</v>
      </c>
      <c r="J95" s="24">
        <v>5631.3599999999988</v>
      </c>
      <c r="K95" s="11">
        <f t="shared" si="15"/>
        <v>0.17058823529411765</v>
      </c>
      <c r="L95" s="21">
        <v>69</v>
      </c>
      <c r="M95" s="24">
        <v>3358.0600000000004</v>
      </c>
      <c r="N95" s="11">
        <f t="shared" si="16"/>
        <v>0.10147058823529412</v>
      </c>
      <c r="O95" s="21">
        <v>67</v>
      </c>
      <c r="P95" s="24">
        <v>1133.8600000000001</v>
      </c>
      <c r="Q95" s="11">
        <f t="shared" si="17"/>
        <v>0.36216216216216218</v>
      </c>
      <c r="R95" s="21"/>
      <c r="S95" s="24"/>
      <c r="T95" s="9"/>
      <c r="U95" s="26"/>
      <c r="V95" s="8"/>
      <c r="W95" s="27"/>
    </row>
    <row r="96" spans="1:23" ht="30" x14ac:dyDescent="0.25">
      <c r="A96" s="9">
        <v>68</v>
      </c>
      <c r="B96" s="10">
        <v>27692</v>
      </c>
      <c r="C96" s="19" t="s">
        <v>99</v>
      </c>
      <c r="D96" s="21">
        <f>+VLOOKUP(B96,'[1]2024-07-01 prirašyti'!$C$4:$E$93,3,FALSE)</f>
        <v>2093</v>
      </c>
      <c r="E96" s="21">
        <f t="shared" si="18"/>
        <v>2093</v>
      </c>
      <c r="F96" s="30">
        <v>173</v>
      </c>
      <c r="G96" s="31">
        <v>8415.7000000000007</v>
      </c>
      <c r="H96" s="11">
        <f t="shared" si="14"/>
        <v>8.2656473960821791E-2</v>
      </c>
      <c r="I96" s="21">
        <v>292</v>
      </c>
      <c r="J96" s="24">
        <v>14226.479999999998</v>
      </c>
      <c r="K96" s="11">
        <f t="shared" si="15"/>
        <v>0.13951266125179168</v>
      </c>
      <c r="L96" s="21">
        <v>376</v>
      </c>
      <c r="M96" s="24">
        <v>18325.48</v>
      </c>
      <c r="N96" s="11">
        <f t="shared" si="16"/>
        <v>0.17964644051600573</v>
      </c>
      <c r="O96" s="21">
        <v>251</v>
      </c>
      <c r="P96" s="24">
        <v>4229.43</v>
      </c>
      <c r="Q96" s="11">
        <f t="shared" si="17"/>
        <v>0.37574850299401197</v>
      </c>
      <c r="R96" s="21"/>
      <c r="S96" s="24"/>
      <c r="T96" s="9"/>
      <c r="U96" s="26"/>
      <c r="V96" s="8"/>
      <c r="W96" s="27"/>
    </row>
    <row r="97" spans="1:23" ht="30" x14ac:dyDescent="0.25">
      <c r="A97" s="9">
        <v>69</v>
      </c>
      <c r="B97" s="10">
        <v>28013</v>
      </c>
      <c r="C97" s="19" t="s">
        <v>100</v>
      </c>
      <c r="D97" s="21">
        <f>+VLOOKUP(B97,'[1]2024-07-01 prirašyti'!$C$4:$E$93,3,FALSE)</f>
        <v>848</v>
      </c>
      <c r="E97" s="21">
        <f t="shared" si="18"/>
        <v>848</v>
      </c>
      <c r="F97" s="30">
        <v>1</v>
      </c>
      <c r="G97" s="31">
        <v>48.42</v>
      </c>
      <c r="H97" s="11">
        <f t="shared" si="14"/>
        <v>1.1792452830188679E-3</v>
      </c>
      <c r="I97" s="21">
        <v>35</v>
      </c>
      <c r="J97" s="24">
        <v>1699.58</v>
      </c>
      <c r="K97" s="11">
        <f t="shared" si="15"/>
        <v>4.1273584905660375E-2</v>
      </c>
      <c r="L97" s="21">
        <v>253</v>
      </c>
      <c r="M97" s="24">
        <v>12301.500000000004</v>
      </c>
      <c r="N97" s="11">
        <f t="shared" si="16"/>
        <v>0.29834905660377359</v>
      </c>
      <c r="O97" s="21">
        <v>46</v>
      </c>
      <c r="P97" s="24">
        <v>764.98</v>
      </c>
      <c r="Q97" s="11">
        <f t="shared" si="17"/>
        <v>0.15972222222222221</v>
      </c>
      <c r="R97" s="21">
        <v>2239</v>
      </c>
      <c r="S97" s="24">
        <v>379560.52</v>
      </c>
      <c r="T97" s="9" t="s">
        <v>126</v>
      </c>
      <c r="U97" s="26"/>
      <c r="V97" s="8"/>
      <c r="W97" s="27"/>
    </row>
    <row r="98" spans="1:23" ht="30" x14ac:dyDescent="0.25">
      <c r="A98" s="9">
        <v>70</v>
      </c>
      <c r="B98" s="10">
        <v>29031</v>
      </c>
      <c r="C98" s="19" t="s">
        <v>101</v>
      </c>
      <c r="D98" s="21">
        <f>+VLOOKUP(B98,'[1]2024-07-01 prirašyti'!$C$4:$E$93,3,FALSE)</f>
        <v>391</v>
      </c>
      <c r="E98" s="21">
        <f t="shared" si="18"/>
        <v>391</v>
      </c>
      <c r="F98" s="30">
        <v>2</v>
      </c>
      <c r="G98" s="31">
        <v>96.84</v>
      </c>
      <c r="H98" s="11">
        <f t="shared" si="14"/>
        <v>5.1150895140664966E-3</v>
      </c>
      <c r="I98" s="21">
        <v>38</v>
      </c>
      <c r="J98" s="24">
        <v>1842.3999999999999</v>
      </c>
      <c r="K98" s="11">
        <f t="shared" si="15"/>
        <v>9.718670076726342E-2</v>
      </c>
      <c r="L98" s="21">
        <v>234</v>
      </c>
      <c r="M98" s="24">
        <v>11371.759999999998</v>
      </c>
      <c r="N98" s="11">
        <f t="shared" si="16"/>
        <v>0.59846547314578002</v>
      </c>
      <c r="O98" s="21">
        <v>174</v>
      </c>
      <c r="P98" s="24">
        <v>2924.0199999999995</v>
      </c>
      <c r="Q98" s="11">
        <f t="shared" si="17"/>
        <v>0.63970588235294112</v>
      </c>
      <c r="R98" s="21">
        <v>1736</v>
      </c>
      <c r="S98" s="24">
        <v>337750.64</v>
      </c>
      <c r="T98" s="9" t="s">
        <v>126</v>
      </c>
      <c r="U98" s="26"/>
      <c r="V98" s="8"/>
      <c r="W98" s="27"/>
    </row>
    <row r="99" spans="1:23" x14ac:dyDescent="0.25">
      <c r="A99" s="9">
        <v>71</v>
      </c>
      <c r="B99" s="10">
        <v>30576</v>
      </c>
      <c r="C99" s="19" t="s">
        <v>102</v>
      </c>
      <c r="D99" s="21">
        <f>+VLOOKUP(B99,'[1]2024-07-01 prirašyti'!$C$4:$E$93,3,FALSE)</f>
        <v>617</v>
      </c>
      <c r="E99" s="21">
        <f t="shared" si="18"/>
        <v>617</v>
      </c>
      <c r="F99" s="30">
        <v>40</v>
      </c>
      <c r="G99" s="31">
        <v>1946.56</v>
      </c>
      <c r="H99" s="11">
        <f t="shared" si="14"/>
        <v>6.4829821717990274E-2</v>
      </c>
      <c r="I99" s="21">
        <v>92</v>
      </c>
      <c r="J99" s="24">
        <v>4481.4799999999996</v>
      </c>
      <c r="K99" s="11">
        <f t="shared" si="15"/>
        <v>0.14910858995137763</v>
      </c>
      <c r="L99" s="21">
        <v>87</v>
      </c>
      <c r="M99" s="24">
        <v>4246.7000000000007</v>
      </c>
      <c r="N99" s="11">
        <f t="shared" si="16"/>
        <v>0.14100486223662884</v>
      </c>
      <c r="O99" s="21">
        <v>24</v>
      </c>
      <c r="P99" s="24">
        <v>404.81999999999994</v>
      </c>
      <c r="Q99" s="11">
        <f t="shared" si="17"/>
        <v>0.13407821229050279</v>
      </c>
      <c r="R99" s="21"/>
      <c r="S99" s="24"/>
      <c r="T99" s="9"/>
      <c r="U99" s="26"/>
      <c r="V99" s="8"/>
      <c r="W99" s="27"/>
    </row>
    <row r="100" spans="1:23" ht="45" x14ac:dyDescent="0.25">
      <c r="A100" s="9">
        <v>72</v>
      </c>
      <c r="B100" s="10">
        <v>30985</v>
      </c>
      <c r="C100" s="19" t="s">
        <v>103</v>
      </c>
      <c r="D100" s="21">
        <f>+VLOOKUP(B100,'[1]2024-07-01 prirašyti'!$C$4:$E$93,3,FALSE)</f>
        <v>326</v>
      </c>
      <c r="E100" s="21">
        <f t="shared" si="18"/>
        <v>326</v>
      </c>
      <c r="F100" s="30">
        <v>27</v>
      </c>
      <c r="G100" s="31">
        <v>1309.78</v>
      </c>
      <c r="H100" s="11">
        <f t="shared" si="14"/>
        <v>8.2822085889570546E-2</v>
      </c>
      <c r="I100" s="21">
        <v>41</v>
      </c>
      <c r="J100" s="24">
        <v>1997.4199999999996</v>
      </c>
      <c r="K100" s="11">
        <f t="shared" si="15"/>
        <v>0.12576687116564417</v>
      </c>
      <c r="L100" s="21">
        <v>37</v>
      </c>
      <c r="M100" s="24">
        <v>1798.86</v>
      </c>
      <c r="N100" s="11">
        <f t="shared" si="16"/>
        <v>0.11349693251533742</v>
      </c>
      <c r="O100" s="21">
        <v>10</v>
      </c>
      <c r="P100" s="24">
        <v>166.95</v>
      </c>
      <c r="Q100" s="11">
        <f t="shared" si="17"/>
        <v>0.12820512820512819</v>
      </c>
      <c r="R100" s="21"/>
      <c r="S100" s="24"/>
      <c r="T100" s="9"/>
      <c r="U100" s="26"/>
      <c r="V100" s="8"/>
      <c r="W100" s="27"/>
    </row>
    <row r="101" spans="1:23" ht="30" x14ac:dyDescent="0.25">
      <c r="A101" s="9">
        <v>73</v>
      </c>
      <c r="B101" s="10">
        <v>32062</v>
      </c>
      <c r="C101" s="19" t="s">
        <v>104</v>
      </c>
      <c r="D101" s="21">
        <f>+VLOOKUP(B101,'[1]2024-07-01 prirašyti'!$C$4:$E$93,3,FALSE)</f>
        <v>841</v>
      </c>
      <c r="E101" s="21">
        <f t="shared" si="18"/>
        <v>841</v>
      </c>
      <c r="F101" s="30">
        <v>24</v>
      </c>
      <c r="G101" s="31">
        <v>1169.3999999999999</v>
      </c>
      <c r="H101" s="11">
        <f t="shared" si="14"/>
        <v>2.8537455410225922E-2</v>
      </c>
      <c r="I101" s="21">
        <v>94</v>
      </c>
      <c r="J101" s="24">
        <v>4563.68</v>
      </c>
      <c r="K101" s="11">
        <f t="shared" si="15"/>
        <v>0.1117717003567182</v>
      </c>
      <c r="L101" s="21">
        <v>226</v>
      </c>
      <c r="M101" s="24">
        <v>11003.92</v>
      </c>
      <c r="N101" s="11">
        <f t="shared" si="16"/>
        <v>0.26872770511296074</v>
      </c>
      <c r="O101" s="21">
        <v>167</v>
      </c>
      <c r="P101" s="24">
        <v>2813.71</v>
      </c>
      <c r="Q101" s="11">
        <f t="shared" si="17"/>
        <v>0.52187499999999998</v>
      </c>
      <c r="R101" s="21">
        <v>354</v>
      </c>
      <c r="S101" s="24">
        <v>66381.12000000001</v>
      </c>
      <c r="T101" s="9" t="s">
        <v>126</v>
      </c>
      <c r="U101" s="26"/>
      <c r="V101" s="8"/>
      <c r="W101" s="27"/>
    </row>
    <row r="102" spans="1:23" x14ac:dyDescent="0.25">
      <c r="A102" s="9">
        <v>74</v>
      </c>
      <c r="B102" s="10">
        <v>32184</v>
      </c>
      <c r="C102" s="19" t="s">
        <v>105</v>
      </c>
      <c r="D102" s="21">
        <f>+VLOOKUP(B102,'[1]2024-07-01 prirašyti'!$C$4:$E$93,3,FALSE)</f>
        <v>1179</v>
      </c>
      <c r="E102" s="21">
        <f t="shared" si="18"/>
        <v>1179</v>
      </c>
      <c r="F102" s="30">
        <v>50</v>
      </c>
      <c r="G102" s="31">
        <v>2450.2800000000002</v>
      </c>
      <c r="H102" s="11">
        <f t="shared" si="14"/>
        <v>4.2408821034775231E-2</v>
      </c>
      <c r="I102" s="21">
        <v>170</v>
      </c>
      <c r="J102" s="24">
        <v>8285.08</v>
      </c>
      <c r="K102" s="11">
        <f t="shared" si="15"/>
        <v>0.1441899915182358</v>
      </c>
      <c r="L102" s="21">
        <v>401</v>
      </c>
      <c r="M102" s="24">
        <v>19636.02</v>
      </c>
      <c r="N102" s="11">
        <f t="shared" si="16"/>
        <v>0.34011874469889736</v>
      </c>
      <c r="O102" s="21">
        <v>426</v>
      </c>
      <c r="P102" s="24">
        <v>7145.8799999999983</v>
      </c>
      <c r="Q102" s="11">
        <f t="shared" si="17"/>
        <v>0.74605954465849389</v>
      </c>
      <c r="R102" s="21">
        <v>376</v>
      </c>
      <c r="S102" s="24">
        <v>70321.960000000006</v>
      </c>
      <c r="T102" s="9" t="s">
        <v>126</v>
      </c>
      <c r="U102" s="26"/>
      <c r="V102" s="8"/>
      <c r="W102" s="27"/>
    </row>
    <row r="103" spans="1:23" x14ac:dyDescent="0.25">
      <c r="A103" s="9">
        <v>75</v>
      </c>
      <c r="B103" s="10">
        <v>37908</v>
      </c>
      <c r="C103" s="19" t="s">
        <v>106</v>
      </c>
      <c r="D103" s="21">
        <f>+VLOOKUP(B103,'[1]2024-07-01 prirašyti'!$C$4:$E$93,3,FALSE)</f>
        <v>26922</v>
      </c>
      <c r="E103" s="21">
        <f t="shared" si="18"/>
        <v>26922</v>
      </c>
      <c r="F103" s="30">
        <v>1894</v>
      </c>
      <c r="G103" s="31">
        <v>92166.199999999968</v>
      </c>
      <c r="H103" s="11">
        <f t="shared" si="14"/>
        <v>7.0351385483990794E-2</v>
      </c>
      <c r="I103" s="21">
        <v>4955</v>
      </c>
      <c r="J103" s="24">
        <v>241599.82</v>
      </c>
      <c r="K103" s="11">
        <f t="shared" si="15"/>
        <v>0.1840502191516232</v>
      </c>
      <c r="L103" s="21">
        <v>5216</v>
      </c>
      <c r="M103" s="24">
        <v>254674.1999999999</v>
      </c>
      <c r="N103" s="11">
        <f t="shared" si="16"/>
        <v>0.19374489265284897</v>
      </c>
      <c r="O103" s="21">
        <v>3905</v>
      </c>
      <c r="P103" s="24">
        <v>65904.100000000035</v>
      </c>
      <c r="Q103" s="11">
        <f t="shared" si="17"/>
        <v>0.38393471635040805</v>
      </c>
      <c r="R103" s="21">
        <v>18695</v>
      </c>
      <c r="S103" s="24">
        <v>3412908.8299999982</v>
      </c>
      <c r="T103" s="9" t="s">
        <v>126</v>
      </c>
      <c r="U103" s="26"/>
      <c r="V103" s="8"/>
      <c r="W103" s="27"/>
    </row>
    <row r="104" spans="1:23" ht="30" x14ac:dyDescent="0.25">
      <c r="A104" s="9">
        <v>76</v>
      </c>
      <c r="B104" s="10">
        <v>39181</v>
      </c>
      <c r="C104" s="19" t="s">
        <v>107</v>
      </c>
      <c r="D104" s="21">
        <f>+VLOOKUP(B104,'[1]2024-07-01 prirašyti'!$C$4:$E$93,3,FALSE)</f>
        <v>157</v>
      </c>
      <c r="E104" s="21">
        <f t="shared" si="18"/>
        <v>157</v>
      </c>
      <c r="F104" s="30">
        <v>5</v>
      </c>
      <c r="G104" s="31">
        <v>242.1</v>
      </c>
      <c r="H104" s="11">
        <f t="shared" si="14"/>
        <v>3.1847133757961783E-2</v>
      </c>
      <c r="I104" s="21">
        <v>9</v>
      </c>
      <c r="J104" s="24">
        <v>435.78000000000003</v>
      </c>
      <c r="K104" s="11">
        <f t="shared" si="15"/>
        <v>5.7324840764331211E-2</v>
      </c>
      <c r="L104" s="21">
        <v>23</v>
      </c>
      <c r="M104" s="24">
        <v>1113.6600000000001</v>
      </c>
      <c r="N104" s="11">
        <f t="shared" si="16"/>
        <v>0.1464968152866242</v>
      </c>
      <c r="O104" s="21"/>
      <c r="P104" s="24"/>
      <c r="Q104" s="11">
        <f t="shared" si="17"/>
        <v>0</v>
      </c>
      <c r="R104" s="21"/>
      <c r="S104" s="24"/>
      <c r="T104" s="9"/>
      <c r="U104" s="26"/>
      <c r="V104" s="8"/>
      <c r="W104" s="27"/>
    </row>
    <row r="105" spans="1:23" ht="30" x14ac:dyDescent="0.25">
      <c r="A105" s="9">
        <v>77</v>
      </c>
      <c r="B105" s="10">
        <v>48060</v>
      </c>
      <c r="C105" s="19" t="s">
        <v>108</v>
      </c>
      <c r="D105" s="21">
        <f>+VLOOKUP(B105,'[1]2024-07-01 prirašyti'!$C$4:$E$93,3,FALSE)</f>
        <v>579</v>
      </c>
      <c r="E105" s="21">
        <f t="shared" si="18"/>
        <v>579</v>
      </c>
      <c r="F105" s="30">
        <v>5</v>
      </c>
      <c r="G105" s="31">
        <v>238.02</v>
      </c>
      <c r="H105" s="11">
        <f t="shared" si="14"/>
        <v>8.6355785837651123E-3</v>
      </c>
      <c r="I105" s="21">
        <v>4</v>
      </c>
      <c r="J105" s="24">
        <v>193.68</v>
      </c>
      <c r="K105" s="11">
        <f t="shared" si="15"/>
        <v>6.9084628670120895E-3</v>
      </c>
      <c r="L105" s="21">
        <v>14</v>
      </c>
      <c r="M105" s="24">
        <v>687.64</v>
      </c>
      <c r="N105" s="11">
        <f t="shared" si="16"/>
        <v>2.4179620034542316E-2</v>
      </c>
      <c r="O105" s="21">
        <v>1</v>
      </c>
      <c r="P105" s="24">
        <v>16.579999999999998</v>
      </c>
      <c r="Q105" s="11">
        <f t="shared" si="17"/>
        <v>5.5555555555555552E-2</v>
      </c>
      <c r="R105" s="21"/>
      <c r="S105" s="24"/>
      <c r="T105" s="9"/>
      <c r="U105" s="26"/>
      <c r="V105" s="8"/>
      <c r="W105" s="27"/>
    </row>
    <row r="106" spans="1:23" x14ac:dyDescent="0.25">
      <c r="A106" s="9">
        <v>78</v>
      </c>
      <c r="B106" s="10">
        <v>48817</v>
      </c>
      <c r="C106" s="19" t="s">
        <v>109</v>
      </c>
      <c r="D106" s="21">
        <f>+VLOOKUP(B106,'[1]2024-07-01 prirašyti'!$C$4:$E$93,3,FALSE)</f>
        <v>273</v>
      </c>
      <c r="E106" s="21">
        <f t="shared" si="18"/>
        <v>273</v>
      </c>
      <c r="F106" s="30">
        <v>26</v>
      </c>
      <c r="G106" s="31">
        <v>1271.1199999999999</v>
      </c>
      <c r="H106" s="11">
        <f t="shared" si="14"/>
        <v>9.5238095238095233E-2</v>
      </c>
      <c r="I106" s="21">
        <v>46</v>
      </c>
      <c r="J106" s="24">
        <v>2256.6000000000004</v>
      </c>
      <c r="K106" s="11">
        <f t="shared" si="15"/>
        <v>0.16849816849816851</v>
      </c>
      <c r="L106" s="21">
        <v>30</v>
      </c>
      <c r="M106" s="24">
        <v>1472.1199999999997</v>
      </c>
      <c r="N106" s="11">
        <f t="shared" si="16"/>
        <v>0.10989010989010989</v>
      </c>
      <c r="O106" s="21">
        <v>5</v>
      </c>
      <c r="P106" s="24">
        <v>85.199999999999989</v>
      </c>
      <c r="Q106" s="11">
        <f t="shared" si="17"/>
        <v>6.5789473684210523E-2</v>
      </c>
      <c r="R106" s="21"/>
      <c r="S106" s="24"/>
      <c r="T106" s="9"/>
      <c r="U106" s="26"/>
      <c r="V106" s="8"/>
      <c r="W106" s="27"/>
    </row>
    <row r="107" spans="1:23" ht="30" x14ac:dyDescent="0.25">
      <c r="A107" s="9">
        <v>79</v>
      </c>
      <c r="B107" s="10">
        <v>48918</v>
      </c>
      <c r="C107" s="19" t="s">
        <v>132</v>
      </c>
      <c r="D107" s="21">
        <f>+VLOOKUP(B107,'[1]2024-07-01 prirašyti'!$C$4:$E$93,3,FALSE)</f>
        <v>5</v>
      </c>
      <c r="E107" s="21">
        <f t="shared" si="18"/>
        <v>5</v>
      </c>
      <c r="F107" s="30">
        <v>0</v>
      </c>
      <c r="G107" s="31">
        <v>0</v>
      </c>
      <c r="H107" s="11">
        <f t="shared" si="14"/>
        <v>0</v>
      </c>
      <c r="I107" s="22"/>
      <c r="J107" s="25"/>
      <c r="K107" s="11">
        <f t="shared" si="15"/>
        <v>0</v>
      </c>
      <c r="L107" s="22"/>
      <c r="M107" s="25"/>
      <c r="N107" s="11">
        <f t="shared" si="16"/>
        <v>0</v>
      </c>
      <c r="O107" s="22"/>
      <c r="P107" s="25"/>
      <c r="Q107" s="11">
        <v>0</v>
      </c>
      <c r="R107" s="22"/>
      <c r="S107" s="25"/>
      <c r="T107" s="9"/>
      <c r="U107" s="26"/>
      <c r="V107" s="8"/>
      <c r="W107" s="27"/>
    </row>
    <row r="108" spans="1:23" ht="30" x14ac:dyDescent="0.25">
      <c r="A108" s="9">
        <v>80</v>
      </c>
      <c r="B108" s="10">
        <v>49180</v>
      </c>
      <c r="C108" s="19" t="s">
        <v>110</v>
      </c>
      <c r="D108" s="21">
        <f>+VLOOKUP(B108,'[1]2024-07-01 prirašyti'!$C$4:$E$93,3,FALSE)</f>
        <v>1694</v>
      </c>
      <c r="E108" s="21">
        <f t="shared" si="18"/>
        <v>1694</v>
      </c>
      <c r="F108" s="30">
        <v>88</v>
      </c>
      <c r="G108" s="31">
        <v>4270.7199999999993</v>
      </c>
      <c r="H108" s="11">
        <f t="shared" si="14"/>
        <v>5.1948051948051951E-2</v>
      </c>
      <c r="I108" s="21">
        <v>107</v>
      </c>
      <c r="J108" s="24">
        <v>5185.8199999999988</v>
      </c>
      <c r="K108" s="11">
        <f t="shared" si="15"/>
        <v>6.3164108618654069E-2</v>
      </c>
      <c r="L108" s="21">
        <v>55</v>
      </c>
      <c r="M108" s="24">
        <v>2716.78</v>
      </c>
      <c r="N108" s="11">
        <f t="shared" si="16"/>
        <v>3.2467532467532464E-2</v>
      </c>
      <c r="O108" s="21">
        <v>27</v>
      </c>
      <c r="P108" s="24">
        <v>475.26</v>
      </c>
      <c r="Q108" s="11">
        <f>+O108/(I108+L108)</f>
        <v>0.16666666666666666</v>
      </c>
      <c r="R108" s="21"/>
      <c r="S108" s="24"/>
      <c r="T108" s="9"/>
      <c r="U108" s="26"/>
      <c r="V108" s="8"/>
      <c r="W108" s="27"/>
    </row>
    <row r="109" spans="1:23" ht="45" x14ac:dyDescent="0.25">
      <c r="A109" s="9">
        <v>81</v>
      </c>
      <c r="B109" s="10">
        <v>50484</v>
      </c>
      <c r="C109" s="19" t="s">
        <v>111</v>
      </c>
      <c r="D109" s="21">
        <f>+VLOOKUP(B109,'[1]2024-07-01 prirašyti'!$C$4:$E$93,3,FALSE)</f>
        <v>4260</v>
      </c>
      <c r="E109" s="21">
        <f t="shared" si="18"/>
        <v>4260</v>
      </c>
      <c r="F109" s="30">
        <v>143</v>
      </c>
      <c r="G109" s="31">
        <v>6933.8200000000015</v>
      </c>
      <c r="H109" s="11">
        <f t="shared" si="14"/>
        <v>3.3568075117370894E-2</v>
      </c>
      <c r="I109" s="21">
        <v>835</v>
      </c>
      <c r="J109" s="24">
        <v>40762.54</v>
      </c>
      <c r="K109" s="11">
        <f t="shared" si="15"/>
        <v>0.1960093896713615</v>
      </c>
      <c r="L109" s="21">
        <v>1091</v>
      </c>
      <c r="M109" s="24">
        <v>53194.659999999996</v>
      </c>
      <c r="N109" s="11">
        <f t="shared" si="16"/>
        <v>0.25610328638497654</v>
      </c>
      <c r="O109" s="21">
        <v>1054</v>
      </c>
      <c r="P109" s="24">
        <v>17763.96999999999</v>
      </c>
      <c r="Q109" s="11">
        <f>+O109/(I109+L109)</f>
        <v>0.54724818276220144</v>
      </c>
      <c r="R109" s="21"/>
      <c r="S109" s="24"/>
      <c r="T109" s="9"/>
      <c r="U109" s="26"/>
      <c r="V109" s="8"/>
      <c r="W109" s="27"/>
    </row>
    <row r="110" spans="1:23" x14ac:dyDescent="0.25">
      <c r="A110" s="9">
        <v>82</v>
      </c>
      <c r="B110" s="10">
        <v>51293</v>
      </c>
      <c r="C110" s="19" t="s">
        <v>138</v>
      </c>
      <c r="D110" s="21">
        <v>5</v>
      </c>
      <c r="E110" s="21">
        <f t="shared" si="18"/>
        <v>5</v>
      </c>
      <c r="F110" s="30">
        <v>1</v>
      </c>
      <c r="G110" s="31">
        <v>48.42</v>
      </c>
      <c r="H110" s="11">
        <f t="shared" si="14"/>
        <v>0.2</v>
      </c>
      <c r="I110" s="22"/>
      <c r="J110" s="25"/>
      <c r="K110" s="11">
        <f t="shared" si="15"/>
        <v>0</v>
      </c>
      <c r="L110" s="22"/>
      <c r="M110" s="25"/>
      <c r="N110" s="11">
        <f t="shared" si="16"/>
        <v>0</v>
      </c>
      <c r="O110" s="22"/>
      <c r="P110" s="25"/>
      <c r="Q110" s="11">
        <v>0</v>
      </c>
      <c r="R110" s="22"/>
      <c r="S110" s="25"/>
      <c r="T110" s="9"/>
      <c r="U110" s="26"/>
      <c r="V110" s="8"/>
      <c r="W110" s="27"/>
    </row>
    <row r="111" spans="1:23" ht="30" x14ac:dyDescent="0.25">
      <c r="A111" s="9">
        <v>83</v>
      </c>
      <c r="B111" s="10">
        <v>52377</v>
      </c>
      <c r="C111" s="19" t="s">
        <v>112</v>
      </c>
      <c r="D111" s="21">
        <f>+VLOOKUP(B111,'[1]2024-07-01 prirašyti'!$C$4:$E$93,3,FALSE)</f>
        <v>1198</v>
      </c>
      <c r="E111" s="21">
        <f t="shared" si="18"/>
        <v>1198</v>
      </c>
      <c r="F111" s="30">
        <v>116</v>
      </c>
      <c r="G111" s="31">
        <v>5653.3200000000015</v>
      </c>
      <c r="H111" s="11">
        <f t="shared" si="14"/>
        <v>9.6828046744574292E-2</v>
      </c>
      <c r="I111" s="21">
        <v>293</v>
      </c>
      <c r="J111" s="24">
        <v>14335.899999999998</v>
      </c>
      <c r="K111" s="11">
        <f t="shared" si="15"/>
        <v>0.24457429048414023</v>
      </c>
      <c r="L111" s="21">
        <v>206</v>
      </c>
      <c r="M111" s="24">
        <v>10111.16</v>
      </c>
      <c r="N111" s="11">
        <f t="shared" si="16"/>
        <v>0.17195325542570952</v>
      </c>
      <c r="O111" s="21">
        <v>283</v>
      </c>
      <c r="P111" s="24">
        <v>4801.3899999999994</v>
      </c>
      <c r="Q111" s="11">
        <f>+O111/(I111+L111)</f>
        <v>0.56713426853707416</v>
      </c>
      <c r="R111" s="21"/>
      <c r="S111" s="24"/>
      <c r="T111" s="9"/>
      <c r="U111" s="26"/>
      <c r="V111" s="8"/>
      <c r="W111" s="27"/>
    </row>
    <row r="112" spans="1:23" ht="30" x14ac:dyDescent="0.25">
      <c r="A112" s="9">
        <v>84</v>
      </c>
      <c r="B112" s="10">
        <v>53396</v>
      </c>
      <c r="C112" s="19" t="s">
        <v>113</v>
      </c>
      <c r="D112" s="21">
        <f>+VLOOKUP(B112,'[1]2024-07-01 prirašyti'!$C$4:$E$93,3,FALSE)</f>
        <v>1177</v>
      </c>
      <c r="E112" s="21">
        <f t="shared" si="18"/>
        <v>1177</v>
      </c>
      <c r="F112" s="30">
        <v>59</v>
      </c>
      <c r="G112" s="31">
        <v>2871.42</v>
      </c>
      <c r="H112" s="11">
        <f t="shared" si="14"/>
        <v>5.0127442650807139E-2</v>
      </c>
      <c r="I112" s="21">
        <v>200</v>
      </c>
      <c r="J112" s="24">
        <v>9735.239999999998</v>
      </c>
      <c r="K112" s="11">
        <f t="shared" si="15"/>
        <v>0.16992353440951571</v>
      </c>
      <c r="L112" s="21">
        <v>225</v>
      </c>
      <c r="M112" s="24">
        <v>10940.859999999997</v>
      </c>
      <c r="N112" s="11">
        <f t="shared" si="16"/>
        <v>0.19116397621070519</v>
      </c>
      <c r="O112" s="21">
        <v>160</v>
      </c>
      <c r="P112" s="24">
        <v>2706.85</v>
      </c>
      <c r="Q112" s="11">
        <f>+O112/(I112+L112)</f>
        <v>0.37647058823529411</v>
      </c>
      <c r="R112" s="21"/>
      <c r="S112" s="24"/>
      <c r="T112" s="9"/>
      <c r="U112" s="26"/>
      <c r="V112" s="8"/>
      <c r="W112" s="27"/>
    </row>
    <row r="113" spans="1:23" ht="30" x14ac:dyDescent="0.25">
      <c r="A113" s="9">
        <v>85</v>
      </c>
      <c r="B113" s="10">
        <v>53914</v>
      </c>
      <c r="C113" s="19" t="s">
        <v>114</v>
      </c>
      <c r="D113" s="21">
        <f>+VLOOKUP(B113,'[1]2024-07-01 prirašyti'!$C$4:$E$93,3,FALSE)</f>
        <v>47</v>
      </c>
      <c r="E113" s="21">
        <f t="shared" si="18"/>
        <v>47</v>
      </c>
      <c r="F113" s="30">
        <v>1</v>
      </c>
      <c r="G113" s="31">
        <v>48.42</v>
      </c>
      <c r="H113" s="11">
        <f t="shared" si="14"/>
        <v>2.1276595744680851E-2</v>
      </c>
      <c r="I113" s="21">
        <v>7</v>
      </c>
      <c r="J113" s="24">
        <v>338.94000000000005</v>
      </c>
      <c r="K113" s="11">
        <f t="shared" si="15"/>
        <v>0.14893617021276595</v>
      </c>
      <c r="L113" s="21">
        <v>4</v>
      </c>
      <c r="M113" s="24">
        <v>193.68</v>
      </c>
      <c r="N113" s="11">
        <f t="shared" si="16"/>
        <v>8.5106382978723402E-2</v>
      </c>
      <c r="O113" s="21">
        <v>1</v>
      </c>
      <c r="P113" s="24">
        <v>17.73</v>
      </c>
      <c r="Q113" s="11">
        <f>+O113/(I113+L113)</f>
        <v>9.0909090909090912E-2</v>
      </c>
      <c r="R113" s="21"/>
      <c r="S113" s="24"/>
      <c r="T113" s="9"/>
      <c r="U113" s="26"/>
      <c r="V113" s="8"/>
      <c r="W113" s="27"/>
    </row>
    <row r="114" spans="1:23" ht="30" x14ac:dyDescent="0.25">
      <c r="A114" s="9">
        <v>86</v>
      </c>
      <c r="B114" s="10">
        <v>53975</v>
      </c>
      <c r="C114" s="19" t="s">
        <v>133</v>
      </c>
      <c r="D114" s="21">
        <f>+VLOOKUP(B114,'[1]2024-07-01 prirašyti'!$C$4:$E$93,3,FALSE)</f>
        <v>283</v>
      </c>
      <c r="E114" s="21">
        <f t="shared" si="18"/>
        <v>283</v>
      </c>
      <c r="F114" s="30">
        <v>0</v>
      </c>
      <c r="G114" s="31">
        <v>0</v>
      </c>
      <c r="H114" s="11">
        <f t="shared" si="14"/>
        <v>0</v>
      </c>
      <c r="I114" s="22"/>
      <c r="J114" s="25"/>
      <c r="K114" s="11">
        <f t="shared" si="15"/>
        <v>0</v>
      </c>
      <c r="L114" s="22">
        <v>1</v>
      </c>
      <c r="M114" s="25">
        <v>48.42</v>
      </c>
      <c r="N114" s="11">
        <f t="shared" si="16"/>
        <v>3.5335689045936395E-3</v>
      </c>
      <c r="O114" s="22"/>
      <c r="P114" s="25"/>
      <c r="Q114" s="11">
        <v>0</v>
      </c>
      <c r="R114" s="22"/>
      <c r="S114" s="25"/>
      <c r="T114" s="9"/>
      <c r="U114" s="26"/>
      <c r="V114" s="8"/>
      <c r="W114" s="27"/>
    </row>
    <row r="115" spans="1:23" x14ac:dyDescent="0.25">
      <c r="A115" s="9">
        <v>87</v>
      </c>
      <c r="B115" s="10">
        <v>54091</v>
      </c>
      <c r="C115" s="19" t="s">
        <v>115</v>
      </c>
      <c r="D115" s="21">
        <f>+VLOOKUP(B115,'[1]2024-07-01 prirašyti'!$C$4:$E$93,3,FALSE)</f>
        <v>166</v>
      </c>
      <c r="E115" s="21">
        <f t="shared" si="18"/>
        <v>166</v>
      </c>
      <c r="F115" s="30">
        <v>50</v>
      </c>
      <c r="G115" s="31">
        <v>2428.3200000000002</v>
      </c>
      <c r="H115" s="11">
        <f t="shared" si="14"/>
        <v>0.30120481927710846</v>
      </c>
      <c r="I115" s="21">
        <v>79</v>
      </c>
      <c r="J115" s="24">
        <v>3832.4999999999995</v>
      </c>
      <c r="K115" s="11">
        <f t="shared" si="15"/>
        <v>0.4759036144578313</v>
      </c>
      <c r="L115" s="21">
        <v>26</v>
      </c>
      <c r="M115" s="24">
        <v>1266.24</v>
      </c>
      <c r="N115" s="11">
        <f t="shared" si="16"/>
        <v>0.15662650602409639</v>
      </c>
      <c r="O115" s="21">
        <v>68</v>
      </c>
      <c r="P115" s="24">
        <v>1166.54</v>
      </c>
      <c r="Q115" s="11">
        <f>+O115/(I115+L115)</f>
        <v>0.64761904761904765</v>
      </c>
      <c r="R115" s="21"/>
      <c r="S115" s="24"/>
      <c r="T115" s="9"/>
      <c r="U115" s="26"/>
      <c r="V115" s="8"/>
      <c r="W115" s="27"/>
    </row>
    <row r="116" spans="1:23" ht="30" x14ac:dyDescent="0.25">
      <c r="A116" s="9">
        <v>88</v>
      </c>
      <c r="B116" s="10">
        <v>56468</v>
      </c>
      <c r="C116" s="19" t="s">
        <v>116</v>
      </c>
      <c r="D116" s="21">
        <f>+VLOOKUP(B116,'[1]2024-07-01 prirašyti'!$C$4:$E$93,3,FALSE)</f>
        <v>806</v>
      </c>
      <c r="E116" s="21">
        <f t="shared" si="18"/>
        <v>806</v>
      </c>
      <c r="F116" s="30">
        <v>165</v>
      </c>
      <c r="G116" s="31">
        <v>8021.0199999999995</v>
      </c>
      <c r="H116" s="11">
        <f t="shared" si="14"/>
        <v>0.20471464019851116</v>
      </c>
      <c r="I116" s="21">
        <v>93</v>
      </c>
      <c r="J116" s="24">
        <v>4520.1399999999985</v>
      </c>
      <c r="K116" s="11">
        <f t="shared" si="15"/>
        <v>0.11538461538461539</v>
      </c>
      <c r="L116" s="21">
        <v>123</v>
      </c>
      <c r="M116" s="24">
        <v>6028.8599999999988</v>
      </c>
      <c r="N116" s="11">
        <f t="shared" si="16"/>
        <v>0.15260545905707196</v>
      </c>
      <c r="O116" s="21">
        <v>96</v>
      </c>
      <c r="P116" s="24">
        <v>1623.8799999999999</v>
      </c>
      <c r="Q116" s="11">
        <f>+O116/(I116+L116)</f>
        <v>0.44444444444444442</v>
      </c>
      <c r="R116" s="21"/>
      <c r="S116" s="24"/>
      <c r="T116" s="9"/>
      <c r="U116" s="26"/>
      <c r="V116" s="8"/>
      <c r="W116" s="27"/>
    </row>
    <row r="117" spans="1:23" ht="30" x14ac:dyDescent="0.25">
      <c r="A117" s="9">
        <v>89</v>
      </c>
      <c r="B117" s="10">
        <v>56929</v>
      </c>
      <c r="C117" s="19" t="s">
        <v>117</v>
      </c>
      <c r="D117" s="21">
        <f>+VLOOKUP(B117,'[1]2024-07-01 prirašyti'!$C$4:$E$93,3,FALSE)</f>
        <v>186</v>
      </c>
      <c r="E117" s="21">
        <f t="shared" si="18"/>
        <v>186</v>
      </c>
      <c r="F117" s="30">
        <v>2</v>
      </c>
      <c r="G117" s="31">
        <v>101.72</v>
      </c>
      <c r="H117" s="11" t="s">
        <v>127</v>
      </c>
      <c r="I117" s="21">
        <v>3</v>
      </c>
      <c r="J117" s="24">
        <v>152.57999999999998</v>
      </c>
      <c r="K117" s="11" t="s">
        <v>127</v>
      </c>
      <c r="L117" s="21">
        <v>3</v>
      </c>
      <c r="M117" s="24">
        <v>150.13999999999999</v>
      </c>
      <c r="N117" s="11" t="s">
        <v>127</v>
      </c>
      <c r="O117" s="21"/>
      <c r="P117" s="24"/>
      <c r="Q117" s="11">
        <f>+O117/(I117+L117)</f>
        <v>0</v>
      </c>
      <c r="R117" s="21"/>
      <c r="S117" s="24"/>
      <c r="T117" s="9"/>
      <c r="U117" s="26"/>
      <c r="V117" s="8"/>
      <c r="W117" s="27"/>
    </row>
    <row r="118" spans="1:23" ht="30" x14ac:dyDescent="0.25">
      <c r="A118" s="9">
        <v>90</v>
      </c>
      <c r="B118" s="10">
        <v>57983</v>
      </c>
      <c r="C118" s="19" t="s">
        <v>118</v>
      </c>
      <c r="D118" s="21">
        <f>+VLOOKUP(B118,'[1]2024-07-01 prirašyti'!$C$4:$E$93,3,FALSE)</f>
        <v>69</v>
      </c>
      <c r="E118" s="21">
        <f t="shared" si="18"/>
        <v>69</v>
      </c>
      <c r="F118" s="30">
        <v>9</v>
      </c>
      <c r="G118" s="31">
        <v>435.78000000000003</v>
      </c>
      <c r="H118" s="11">
        <f>+F118/E118</f>
        <v>0.13043478260869565</v>
      </c>
      <c r="I118" s="21">
        <v>11</v>
      </c>
      <c r="J118" s="24">
        <v>537.5</v>
      </c>
      <c r="K118" s="11">
        <f>+I118/E118</f>
        <v>0.15942028985507245</v>
      </c>
      <c r="L118" s="21">
        <v>12</v>
      </c>
      <c r="M118" s="24">
        <v>588.36</v>
      </c>
      <c r="N118" s="11">
        <f>+L118/E118</f>
        <v>0.17391304347826086</v>
      </c>
      <c r="O118" s="21">
        <v>7</v>
      </c>
      <c r="P118" s="24">
        <v>119.50999999999999</v>
      </c>
      <c r="Q118" s="11">
        <f>+O118/(I118+L118)</f>
        <v>0.30434782608695654</v>
      </c>
      <c r="R118" s="21"/>
      <c r="S118" s="24"/>
      <c r="T118" s="9"/>
      <c r="U118" s="26"/>
      <c r="V118" s="8"/>
      <c r="W118" s="27"/>
    </row>
    <row r="119" spans="1:23" x14ac:dyDescent="0.25">
      <c r="A119" s="9">
        <v>91</v>
      </c>
      <c r="B119" s="10">
        <v>58207</v>
      </c>
      <c r="C119" s="19" t="s">
        <v>134</v>
      </c>
      <c r="D119" s="21">
        <f>+VLOOKUP(B119,'[1]2024-07-01 prirašyti'!$C$4:$E$93,3,FALSE)</f>
        <v>1</v>
      </c>
      <c r="E119" s="21">
        <f t="shared" si="18"/>
        <v>1</v>
      </c>
      <c r="F119" s="30">
        <v>0</v>
      </c>
      <c r="G119" s="31">
        <v>0</v>
      </c>
      <c r="H119" s="11">
        <f>+F119/E119</f>
        <v>0</v>
      </c>
      <c r="I119" s="22"/>
      <c r="J119" s="25"/>
      <c r="K119" s="11">
        <f>+I119/E119</f>
        <v>0</v>
      </c>
      <c r="L119" s="22"/>
      <c r="M119" s="25"/>
      <c r="N119" s="11">
        <f>+L119/E119</f>
        <v>0</v>
      </c>
      <c r="O119" s="22"/>
      <c r="P119" s="25"/>
      <c r="Q119" s="11">
        <v>0</v>
      </c>
      <c r="R119" s="22"/>
      <c r="S119" s="25"/>
      <c r="T119" s="9"/>
      <c r="U119" s="26"/>
      <c r="V119" s="8"/>
      <c r="W119" s="27"/>
    </row>
    <row r="120" spans="1:23" ht="30" x14ac:dyDescent="0.25">
      <c r="A120" s="9">
        <v>92</v>
      </c>
      <c r="B120" s="10">
        <v>59951</v>
      </c>
      <c r="C120" s="19" t="s">
        <v>119</v>
      </c>
      <c r="D120" s="21">
        <f>+VLOOKUP(B120,'[1]2024-07-01 prirašyti'!$C$4:$E$93,3,FALSE)</f>
        <v>441</v>
      </c>
      <c r="E120" s="21">
        <f t="shared" si="18"/>
        <v>441</v>
      </c>
      <c r="F120" s="30">
        <v>26</v>
      </c>
      <c r="G120" s="31">
        <v>1276</v>
      </c>
      <c r="H120" s="11">
        <f>+F120/E120</f>
        <v>5.8956916099773243E-2</v>
      </c>
      <c r="I120" s="21">
        <v>90</v>
      </c>
      <c r="J120" s="24">
        <v>4389.5199999999995</v>
      </c>
      <c r="K120" s="11">
        <f>+I120/E120</f>
        <v>0.20408163265306123</v>
      </c>
      <c r="L120" s="21">
        <v>59</v>
      </c>
      <c r="M120" s="24">
        <v>2878.74</v>
      </c>
      <c r="N120" s="11">
        <f>+L120/E120</f>
        <v>0.13378684807256236</v>
      </c>
      <c r="O120" s="21">
        <v>40</v>
      </c>
      <c r="P120" s="24">
        <v>680.45</v>
      </c>
      <c r="Q120" s="11">
        <f>+O120/(I120+L120)</f>
        <v>0.26845637583892618</v>
      </c>
      <c r="R120" s="21"/>
      <c r="S120" s="24"/>
      <c r="T120" s="9"/>
      <c r="U120" s="26"/>
      <c r="V120" s="8"/>
      <c r="W120" s="27"/>
    </row>
    <row r="121" spans="1:23" x14ac:dyDescent="0.25">
      <c r="A121" s="9">
        <v>93</v>
      </c>
      <c r="B121" s="10">
        <v>60748</v>
      </c>
      <c r="C121" s="19" t="s">
        <v>139</v>
      </c>
      <c r="D121" s="21">
        <v>2</v>
      </c>
      <c r="E121" s="21">
        <f t="shared" si="18"/>
        <v>2</v>
      </c>
      <c r="F121" s="30">
        <v>0</v>
      </c>
      <c r="G121" s="31">
        <v>0</v>
      </c>
      <c r="H121" s="11">
        <f>+F121/E121</f>
        <v>0</v>
      </c>
      <c r="I121" s="22"/>
      <c r="J121" s="25"/>
      <c r="K121" s="11">
        <f>+I121/E121</f>
        <v>0</v>
      </c>
      <c r="L121" s="22"/>
      <c r="M121" s="25"/>
      <c r="N121" s="11">
        <f>+L121/E121</f>
        <v>0</v>
      </c>
      <c r="O121" s="22"/>
      <c r="P121" s="25"/>
      <c r="Q121" s="11">
        <v>0</v>
      </c>
      <c r="R121" s="22"/>
      <c r="S121" s="25"/>
      <c r="T121" s="9"/>
      <c r="U121" s="26"/>
      <c r="V121" s="8"/>
      <c r="W121" s="27"/>
    </row>
    <row r="122" spans="1:23" x14ac:dyDescent="0.25">
      <c r="A122" s="9">
        <v>94</v>
      </c>
      <c r="B122" s="10">
        <v>60987</v>
      </c>
      <c r="C122" s="19" t="s">
        <v>120</v>
      </c>
      <c r="D122" s="21">
        <f>+VLOOKUP(B122,'[1]2024-07-01 prirašyti'!$C$4:$E$93,3,FALSE)</f>
        <v>1462</v>
      </c>
      <c r="E122" s="21">
        <f t="shared" si="18"/>
        <v>1462</v>
      </c>
      <c r="F122" s="30">
        <v>23</v>
      </c>
      <c r="G122" s="31">
        <v>1118.5399999999997</v>
      </c>
      <c r="H122" s="11">
        <f>+F122/E122</f>
        <v>1.573187414500684E-2</v>
      </c>
      <c r="I122" s="21">
        <v>232</v>
      </c>
      <c r="J122" s="24">
        <v>11277.360000000004</v>
      </c>
      <c r="K122" s="11">
        <f>+I122/E122</f>
        <v>0.15868673050615595</v>
      </c>
      <c r="L122" s="21">
        <v>264</v>
      </c>
      <c r="M122" s="24">
        <v>12868.28</v>
      </c>
      <c r="N122" s="11">
        <f>+L122/E122</f>
        <v>0.18057455540355677</v>
      </c>
      <c r="O122" s="21">
        <v>105</v>
      </c>
      <c r="P122" s="24">
        <v>1759.3</v>
      </c>
      <c r="Q122" s="11">
        <f>+O122/(I122+L122)</f>
        <v>0.21169354838709678</v>
      </c>
      <c r="R122" s="21"/>
      <c r="S122" s="24"/>
      <c r="T122" s="9"/>
      <c r="U122" s="26"/>
      <c r="V122" s="8"/>
      <c r="W122" s="27"/>
    </row>
    <row r="123" spans="1:23" x14ac:dyDescent="0.25">
      <c r="A123" s="9">
        <v>95</v>
      </c>
      <c r="B123" s="10">
        <v>61031</v>
      </c>
      <c r="C123" s="19" t="s">
        <v>121</v>
      </c>
      <c r="D123" s="21" t="s">
        <v>127</v>
      </c>
      <c r="E123" s="21" t="s">
        <v>127</v>
      </c>
      <c r="F123" s="30">
        <v>0</v>
      </c>
      <c r="G123" s="31">
        <v>0</v>
      </c>
      <c r="H123" s="11"/>
      <c r="I123" s="21"/>
      <c r="J123" s="24"/>
      <c r="K123" s="11"/>
      <c r="L123" s="21"/>
      <c r="M123" s="24"/>
      <c r="N123" s="11"/>
      <c r="O123" s="21"/>
      <c r="P123" s="24"/>
      <c r="Q123" s="11" t="s">
        <v>127</v>
      </c>
      <c r="R123" s="21">
        <v>800</v>
      </c>
      <c r="S123" s="24">
        <v>176496.73999999996</v>
      </c>
      <c r="T123" s="9" t="s">
        <v>126</v>
      </c>
      <c r="U123" s="26"/>
      <c r="V123" s="8"/>
      <c r="W123" s="27"/>
    </row>
    <row r="124" spans="1:23" x14ac:dyDescent="0.25">
      <c r="A124" s="9">
        <v>96</v>
      </c>
      <c r="B124" s="10">
        <v>61291</v>
      </c>
      <c r="C124" s="19" t="s">
        <v>122</v>
      </c>
      <c r="D124" s="21" t="s">
        <v>127</v>
      </c>
      <c r="E124" s="21" t="s">
        <v>127</v>
      </c>
      <c r="F124" s="30">
        <v>0</v>
      </c>
      <c r="G124" s="31">
        <v>0</v>
      </c>
      <c r="H124" s="11"/>
      <c r="I124" s="21"/>
      <c r="J124" s="24"/>
      <c r="K124" s="11"/>
      <c r="L124" s="21"/>
      <c r="M124" s="24"/>
      <c r="N124" s="11"/>
      <c r="O124" s="21"/>
      <c r="P124" s="24"/>
      <c r="Q124" s="11" t="s">
        <v>127</v>
      </c>
      <c r="R124" s="21">
        <v>122</v>
      </c>
      <c r="S124" s="24">
        <v>22133.66</v>
      </c>
      <c r="T124" s="9" t="s">
        <v>126</v>
      </c>
      <c r="U124" s="26"/>
      <c r="V124" s="8"/>
      <c r="W124" s="27"/>
    </row>
    <row r="125" spans="1:23" x14ac:dyDescent="0.25">
      <c r="A125" s="9">
        <v>97</v>
      </c>
      <c r="B125" s="10">
        <v>63562</v>
      </c>
      <c r="C125" s="19" t="s">
        <v>123</v>
      </c>
      <c r="D125" s="21">
        <f>+VLOOKUP(B125,'[1]2024-07-01 prirašyti'!$C$4:$E$93,3,FALSE)</f>
        <v>543</v>
      </c>
      <c r="E125" s="21">
        <f t="shared" si="18"/>
        <v>543</v>
      </c>
      <c r="F125" s="30">
        <v>46</v>
      </c>
      <c r="G125" s="31">
        <v>2229.7600000000002</v>
      </c>
      <c r="H125" s="11">
        <f>+F125/E125</f>
        <v>8.4714548802946599E-2</v>
      </c>
      <c r="I125" s="21">
        <v>82</v>
      </c>
      <c r="J125" s="24">
        <v>3997.2799999999993</v>
      </c>
      <c r="K125" s="11">
        <f>+I125/E125</f>
        <v>0.15101289134438306</v>
      </c>
      <c r="L125" s="21">
        <v>100</v>
      </c>
      <c r="M125" s="24">
        <v>4868.84</v>
      </c>
      <c r="N125" s="11">
        <f>+L125/E125</f>
        <v>0.18416206261510129</v>
      </c>
      <c r="O125" s="21">
        <v>17</v>
      </c>
      <c r="P125" s="24">
        <v>292.20999999999998</v>
      </c>
      <c r="Q125" s="11">
        <f>+O125/(I125+L125)</f>
        <v>9.3406593406593408E-2</v>
      </c>
      <c r="R125" s="21"/>
      <c r="S125" s="24"/>
      <c r="T125" s="9"/>
      <c r="U125" s="26"/>
      <c r="V125" s="8"/>
      <c r="W125" s="27"/>
    </row>
    <row r="126" spans="1:23" ht="30" x14ac:dyDescent="0.25">
      <c r="A126" s="9">
        <v>98</v>
      </c>
      <c r="B126" s="10">
        <v>63877</v>
      </c>
      <c r="C126" s="19" t="s">
        <v>124</v>
      </c>
      <c r="D126" s="21">
        <f>+VLOOKUP(B126,'[1]2024-07-01 prirašyti'!$C$4:$E$93,3,FALSE)</f>
        <v>79</v>
      </c>
      <c r="E126" s="21">
        <f t="shared" si="18"/>
        <v>79</v>
      </c>
      <c r="F126" s="30">
        <v>13</v>
      </c>
      <c r="G126" s="31">
        <v>631.9</v>
      </c>
      <c r="H126" s="11">
        <f>+F126/E126</f>
        <v>0.16455696202531644</v>
      </c>
      <c r="I126" s="21">
        <v>27</v>
      </c>
      <c r="J126" s="24">
        <v>1319.54</v>
      </c>
      <c r="K126" s="11">
        <f>+I126/E126</f>
        <v>0.34177215189873417</v>
      </c>
      <c r="L126" s="21">
        <v>9</v>
      </c>
      <c r="M126" s="24">
        <v>445.54000000000008</v>
      </c>
      <c r="N126" s="11">
        <f>+L126/E126</f>
        <v>0.11392405063291139</v>
      </c>
      <c r="O126" s="21">
        <v>6</v>
      </c>
      <c r="P126" s="24">
        <v>100.63</v>
      </c>
      <c r="Q126" s="11">
        <f>+O126/(I126+L126)</f>
        <v>0.16666666666666666</v>
      </c>
      <c r="R126" s="21"/>
      <c r="S126" s="24"/>
      <c r="T126" s="9"/>
      <c r="U126" s="26"/>
      <c r="V126" s="8"/>
      <c r="W126" s="27"/>
    </row>
    <row r="127" spans="1:23" ht="30" x14ac:dyDescent="0.25">
      <c r="A127" s="9">
        <v>99</v>
      </c>
      <c r="B127" s="10">
        <v>64788</v>
      </c>
      <c r="C127" s="19" t="s">
        <v>125</v>
      </c>
      <c r="D127" s="21" t="s">
        <v>127</v>
      </c>
      <c r="E127" s="21" t="s">
        <v>127</v>
      </c>
      <c r="F127" s="30">
        <v>0</v>
      </c>
      <c r="G127" s="31">
        <v>0</v>
      </c>
      <c r="H127" s="11" t="s">
        <v>127</v>
      </c>
      <c r="I127" s="21"/>
      <c r="J127" s="24"/>
      <c r="K127" s="11" t="s">
        <v>127</v>
      </c>
      <c r="L127" s="21"/>
      <c r="M127" s="24"/>
      <c r="N127" s="11" t="s">
        <v>127</v>
      </c>
      <c r="O127" s="21"/>
      <c r="P127" s="24"/>
      <c r="Q127" s="11" t="s">
        <v>127</v>
      </c>
      <c r="R127" s="21">
        <v>64</v>
      </c>
      <c r="S127" s="24">
        <v>12448.419999999998</v>
      </c>
      <c r="T127" s="9" t="s">
        <v>126</v>
      </c>
      <c r="U127" s="26"/>
      <c r="V127" s="8"/>
      <c r="W127" s="27"/>
    </row>
    <row r="128" spans="1:23" x14ac:dyDescent="0.25">
      <c r="A128" s="9">
        <v>100</v>
      </c>
      <c r="B128" s="10">
        <v>65704</v>
      </c>
      <c r="C128" s="19" t="s">
        <v>141</v>
      </c>
      <c r="D128" s="21" t="s">
        <v>127</v>
      </c>
      <c r="E128" s="21" t="s">
        <v>127</v>
      </c>
      <c r="F128" s="30">
        <v>0</v>
      </c>
      <c r="G128" s="31">
        <v>0</v>
      </c>
      <c r="H128" s="11" t="s">
        <v>127</v>
      </c>
      <c r="I128" s="21">
        <v>3</v>
      </c>
      <c r="J128" s="24">
        <v>147.69999999999999</v>
      </c>
      <c r="K128" s="11" t="s">
        <v>127</v>
      </c>
      <c r="L128" s="21">
        <v>1</v>
      </c>
      <c r="M128" s="24">
        <v>50.86</v>
      </c>
      <c r="N128" s="11" t="s">
        <v>127</v>
      </c>
      <c r="O128" s="21">
        <v>2</v>
      </c>
      <c r="P128" s="24">
        <v>35.46</v>
      </c>
      <c r="Q128" s="11" t="s">
        <v>127</v>
      </c>
      <c r="R128" s="21"/>
      <c r="S128" s="24"/>
      <c r="T128" s="9"/>
      <c r="U128" s="26"/>
      <c r="V128" s="8"/>
      <c r="W128" s="27"/>
    </row>
    <row r="129" spans="1:23" ht="30" x14ac:dyDescent="0.25">
      <c r="A129" s="9">
        <v>101</v>
      </c>
      <c r="B129" s="10">
        <v>65735</v>
      </c>
      <c r="C129" s="19" t="s">
        <v>142</v>
      </c>
      <c r="D129" s="21" t="s">
        <v>127</v>
      </c>
      <c r="E129" s="21" t="s">
        <v>127</v>
      </c>
      <c r="F129" s="30">
        <v>0</v>
      </c>
      <c r="G129" s="31">
        <v>0</v>
      </c>
      <c r="H129" s="11" t="s">
        <v>127</v>
      </c>
      <c r="I129" s="21">
        <v>2</v>
      </c>
      <c r="J129" s="24">
        <v>101.72</v>
      </c>
      <c r="K129" s="11" t="s">
        <v>127</v>
      </c>
      <c r="L129" s="21"/>
      <c r="M129" s="24"/>
      <c r="N129" s="11" t="s">
        <v>127</v>
      </c>
      <c r="O129" s="21"/>
      <c r="P129" s="24"/>
      <c r="Q129" s="11" t="s">
        <v>127</v>
      </c>
      <c r="R129" s="21"/>
      <c r="S129" s="24"/>
      <c r="T129" s="9"/>
      <c r="U129" s="26"/>
      <c r="V129" s="8"/>
      <c r="W129" s="27"/>
    </row>
    <row r="130" spans="1:23" ht="30" x14ac:dyDescent="0.25">
      <c r="A130" s="9">
        <v>102</v>
      </c>
      <c r="B130" s="10">
        <v>65829</v>
      </c>
      <c r="C130" s="19" t="s">
        <v>143</v>
      </c>
      <c r="D130" s="21" t="s">
        <v>127</v>
      </c>
      <c r="E130" s="21" t="s">
        <v>127</v>
      </c>
      <c r="F130" s="30">
        <v>0</v>
      </c>
      <c r="G130" s="31">
        <v>0</v>
      </c>
      <c r="H130" s="11" t="s">
        <v>127</v>
      </c>
      <c r="I130" s="21">
        <v>5</v>
      </c>
      <c r="J130" s="24">
        <v>251.86</v>
      </c>
      <c r="K130" s="11" t="s">
        <v>127</v>
      </c>
      <c r="L130" s="21">
        <v>1</v>
      </c>
      <c r="M130" s="24">
        <v>50.86</v>
      </c>
      <c r="N130" s="11" t="s">
        <v>127</v>
      </c>
      <c r="O130" s="21"/>
      <c r="P130" s="24"/>
      <c r="Q130" s="11" t="s">
        <v>127</v>
      </c>
      <c r="R130" s="21"/>
      <c r="S130" s="24"/>
      <c r="T130" s="9"/>
      <c r="U130" s="26"/>
      <c r="V130" s="8"/>
      <c r="W130" s="27"/>
    </row>
    <row r="131" spans="1:23" x14ac:dyDescent="0.25">
      <c r="A131" s="9">
        <v>103</v>
      </c>
      <c r="B131" s="10">
        <v>100085</v>
      </c>
      <c r="C131" s="19" t="s">
        <v>144</v>
      </c>
      <c r="D131" s="21" t="s">
        <v>127</v>
      </c>
      <c r="E131" s="21" t="s">
        <v>127</v>
      </c>
      <c r="F131" s="30">
        <v>2</v>
      </c>
      <c r="G131" s="31">
        <v>101.72</v>
      </c>
      <c r="H131" s="11" t="s">
        <v>127</v>
      </c>
      <c r="I131" s="21">
        <v>1</v>
      </c>
      <c r="J131" s="24">
        <v>50.86</v>
      </c>
      <c r="K131" s="11" t="s">
        <v>127</v>
      </c>
      <c r="L131" s="21">
        <v>1</v>
      </c>
      <c r="M131" s="24">
        <v>50.86</v>
      </c>
      <c r="N131" s="11" t="s">
        <v>127</v>
      </c>
      <c r="O131" s="21"/>
      <c r="P131" s="24"/>
      <c r="Q131" s="11" t="s">
        <v>127</v>
      </c>
      <c r="R131" s="21"/>
      <c r="S131" s="24"/>
      <c r="T131" s="9"/>
      <c r="U131" s="26"/>
      <c r="V131" s="8"/>
      <c r="W131" s="27"/>
    </row>
    <row r="132" spans="1:23" x14ac:dyDescent="0.25">
      <c r="B132" s="2"/>
      <c r="C132" s="2"/>
      <c r="D132" s="2"/>
    </row>
    <row r="133" spans="1:23" ht="37.5" customHeight="1" x14ac:dyDescent="0.25">
      <c r="A133" s="39" t="s">
        <v>146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</row>
  </sheetData>
  <sortState xmlns:xlrd2="http://schemas.microsoft.com/office/spreadsheetml/2017/richdata2" ref="B29:T127">
    <sortCondition ref="B29:B127"/>
  </sortState>
  <mergeCells count="37">
    <mergeCell ref="N2:R2"/>
    <mergeCell ref="N1:R1"/>
    <mergeCell ref="N5:R5"/>
    <mergeCell ref="N4:R4"/>
    <mergeCell ref="O8:Q8"/>
    <mergeCell ref="A19:T19"/>
    <mergeCell ref="A20:T20"/>
    <mergeCell ref="A21:T21"/>
    <mergeCell ref="F25:G25"/>
    <mergeCell ref="I25:J25"/>
    <mergeCell ref="O25:P25"/>
    <mergeCell ref="Q24:Q26"/>
    <mergeCell ref="F23:Q23"/>
    <mergeCell ref="A9:T9"/>
    <mergeCell ref="A11:T11"/>
    <mergeCell ref="A12:T12"/>
    <mergeCell ref="A16:T16"/>
    <mergeCell ref="A14:T14"/>
    <mergeCell ref="A17:T17"/>
    <mergeCell ref="I24:J24"/>
    <mergeCell ref="H24:H26"/>
    <mergeCell ref="K24:K26"/>
    <mergeCell ref="O24:P24"/>
    <mergeCell ref="L24:M24"/>
    <mergeCell ref="L25:M25"/>
    <mergeCell ref="N24:N26"/>
    <mergeCell ref="A23:A26"/>
    <mergeCell ref="B23:B26"/>
    <mergeCell ref="C23:C26"/>
    <mergeCell ref="E23:E26"/>
    <mergeCell ref="D23:D26"/>
    <mergeCell ref="R25:S25"/>
    <mergeCell ref="A18:T18"/>
    <mergeCell ref="T25:T26"/>
    <mergeCell ref="F24:G24"/>
    <mergeCell ref="R23:T24"/>
    <mergeCell ref="A133:T133"/>
  </mergeCells>
  <pageMargins left="0.39370078740157483" right="0" top="0.39370078740157483" bottom="0.39370078740157483" header="0" footer="0"/>
  <pageSetup paperSize="9" scale="63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 01-12 men</vt:lpstr>
      <vt:lpstr>'2024 01-12 men'!nac5a3062ba3c479b9f9213bd40d86201</vt:lpstr>
      <vt:lpstr>'2024 01-12 men'!Print_Titles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2024-10-25T14:31:55Z</cp:lastPrinted>
  <dcterms:created xsi:type="dcterms:W3CDTF">2022-02-11T09:09:04Z</dcterms:created>
  <dcterms:modified xsi:type="dcterms:W3CDTF">2025-01-23T08:18:17Z</dcterms:modified>
  <cp:category/>
  <cp:contentStatus/>
</cp:coreProperties>
</file>