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4 I-IV ketvirtis\"/>
    </mc:Choice>
  </mc:AlternateContent>
  <xr:revisionPtr revIDLastSave="0" documentId="13_ncr:1_{DD8B7CD2-FFE4-44C7-AA84-BCFA0D52BE24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2024 01-12 men" sheetId="37" r:id="rId1"/>
  </sheets>
  <definedNames>
    <definedName name="_xlnm._FilterDatabase" localSheetId="0" hidden="1">'2024 01-12 men'!$A$22:$AI$114</definedName>
    <definedName name="_xlnm.Print_Titles" localSheetId="0">'2024 01-12 men'!$18:$21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1" i="37" l="1"/>
  <c r="G24" i="37"/>
  <c r="H24" i="37"/>
  <c r="G25" i="37"/>
  <c r="H25" i="37"/>
  <c r="G26" i="37"/>
  <c r="H26" i="37"/>
  <c r="G27" i="37"/>
  <c r="H27" i="37"/>
  <c r="G28" i="37"/>
  <c r="H28" i="37"/>
  <c r="G29" i="37"/>
  <c r="H29" i="37"/>
  <c r="G30" i="37"/>
  <c r="H30" i="37"/>
  <c r="G31" i="37"/>
  <c r="H31" i="37"/>
  <c r="G32" i="37"/>
  <c r="H32" i="37"/>
  <c r="G33" i="37"/>
  <c r="H33" i="37"/>
  <c r="G34" i="37"/>
  <c r="H34" i="37"/>
  <c r="G35" i="37"/>
  <c r="H35" i="37"/>
  <c r="G36" i="37"/>
  <c r="H36" i="37"/>
  <c r="G37" i="37"/>
  <c r="H37" i="37"/>
  <c r="G38" i="37"/>
  <c r="H38" i="37"/>
  <c r="G39" i="37"/>
  <c r="H39" i="37"/>
  <c r="G41" i="37"/>
  <c r="H41" i="37"/>
  <c r="G42" i="37"/>
  <c r="H42" i="37"/>
  <c r="G45" i="37"/>
  <c r="H45" i="37"/>
  <c r="G46" i="37"/>
  <c r="H46" i="37"/>
  <c r="G47" i="37"/>
  <c r="H47" i="37"/>
  <c r="G48" i="37"/>
  <c r="H48" i="37"/>
  <c r="G49" i="37"/>
  <c r="H49" i="37"/>
  <c r="G50" i="37"/>
  <c r="H50" i="37"/>
  <c r="G51" i="37"/>
  <c r="H51" i="37"/>
  <c r="G52" i="37"/>
  <c r="H52" i="37"/>
  <c r="G53" i="37"/>
  <c r="H53" i="37"/>
  <c r="G54" i="37"/>
  <c r="H54" i="37"/>
  <c r="G55" i="37"/>
  <c r="H55" i="37"/>
  <c r="G56" i="37"/>
  <c r="H56" i="37"/>
  <c r="G57" i="37"/>
  <c r="H57" i="37"/>
  <c r="G58" i="37"/>
  <c r="H58" i="37"/>
  <c r="G59" i="37"/>
  <c r="H59" i="37"/>
  <c r="G60" i="37"/>
  <c r="H60" i="37"/>
  <c r="G61" i="37"/>
  <c r="H61" i="37"/>
  <c r="G62" i="37"/>
  <c r="H62" i="37"/>
  <c r="G63" i="37"/>
  <c r="H63" i="37"/>
  <c r="G64" i="37"/>
  <c r="H64" i="37"/>
  <c r="G65" i="37"/>
  <c r="H65" i="37"/>
  <c r="G66" i="37"/>
  <c r="H66" i="37"/>
  <c r="G67" i="37"/>
  <c r="H67" i="37"/>
  <c r="G68" i="37"/>
  <c r="H68" i="37"/>
  <c r="G69" i="37"/>
  <c r="H69" i="37"/>
  <c r="G70" i="37"/>
  <c r="H70" i="37"/>
  <c r="G71" i="37"/>
  <c r="H71" i="37"/>
  <c r="G72" i="37"/>
  <c r="H72" i="37"/>
  <c r="G73" i="37"/>
  <c r="H73" i="37"/>
  <c r="G74" i="37"/>
  <c r="H74" i="37"/>
  <c r="G75" i="37"/>
  <c r="H75" i="37"/>
  <c r="G77" i="37"/>
  <c r="H77" i="37"/>
  <c r="G78" i="37"/>
  <c r="H78" i="37"/>
  <c r="G79" i="37"/>
  <c r="H79" i="37"/>
  <c r="G80" i="37"/>
  <c r="H80" i="37"/>
  <c r="G81" i="37"/>
  <c r="H81" i="37"/>
  <c r="G82" i="37"/>
  <c r="H82" i="37"/>
  <c r="G83" i="37"/>
  <c r="H83" i="37"/>
  <c r="G84" i="37"/>
  <c r="H84" i="37"/>
  <c r="G85" i="37"/>
  <c r="H85" i="37"/>
  <c r="G86" i="37"/>
  <c r="H86" i="37"/>
  <c r="G87" i="37"/>
  <c r="H87" i="37"/>
  <c r="G88" i="37"/>
  <c r="H88" i="37"/>
  <c r="G89" i="37"/>
  <c r="H89" i="37"/>
  <c r="G91" i="37"/>
  <c r="H91" i="37"/>
  <c r="G92" i="37"/>
  <c r="H92" i="37"/>
  <c r="G93" i="37"/>
  <c r="H93" i="37"/>
  <c r="G94" i="37"/>
  <c r="H94" i="37"/>
  <c r="G95" i="37"/>
  <c r="H95" i="37"/>
  <c r="G96" i="37"/>
  <c r="H96" i="37"/>
  <c r="G97" i="37"/>
  <c r="H97" i="37"/>
  <c r="G98" i="37"/>
  <c r="H98" i="37"/>
  <c r="G99" i="37"/>
  <c r="H99" i="37"/>
  <c r="G100" i="37"/>
  <c r="H100" i="37"/>
  <c r="G101" i="37"/>
  <c r="H101" i="37"/>
  <c r="G103" i="37"/>
  <c r="H103" i="37"/>
  <c r="G104" i="37"/>
  <c r="H104" i="37"/>
  <c r="G105" i="37"/>
  <c r="H105" i="37"/>
  <c r="G106" i="37"/>
  <c r="H106" i="37"/>
  <c r="G107" i="37"/>
  <c r="H107" i="37"/>
  <c r="G108" i="37"/>
  <c r="H108" i="37"/>
  <c r="G109" i="37"/>
  <c r="H109" i="37"/>
  <c r="G110" i="37"/>
  <c r="H110" i="37"/>
  <c r="G111" i="37"/>
  <c r="H111" i="37"/>
  <c r="G112" i="37"/>
  <c r="H112" i="37"/>
  <c r="G113" i="37"/>
  <c r="H113" i="37"/>
  <c r="G114" i="37"/>
  <c r="H114" i="37"/>
  <c r="H23" i="37"/>
  <c r="G23" i="37"/>
  <c r="I40" i="37"/>
  <c r="I43" i="37" l="1"/>
  <c r="I44" i="37"/>
  <c r="I76" i="37"/>
  <c r="U25" i="37"/>
  <c r="U26" i="37"/>
  <c r="I27" i="37"/>
  <c r="I28" i="37"/>
  <c r="U29" i="37"/>
  <c r="U30" i="37"/>
  <c r="I31" i="37"/>
  <c r="U33" i="37"/>
  <c r="U34" i="37"/>
  <c r="I35" i="37"/>
  <c r="I36" i="37"/>
  <c r="U37" i="37"/>
  <c r="U38" i="37"/>
  <c r="I39" i="37"/>
  <c r="L39" i="37" s="1"/>
  <c r="I41" i="37"/>
  <c r="U42" i="37"/>
  <c r="I46" i="37"/>
  <c r="I47" i="37"/>
  <c r="U47" i="37"/>
  <c r="U48" i="37"/>
  <c r="I50" i="37"/>
  <c r="U52" i="37"/>
  <c r="I54" i="37"/>
  <c r="O56" i="37"/>
  <c r="U56" i="37"/>
  <c r="U57" i="37"/>
  <c r="I58" i="37"/>
  <c r="I59" i="37"/>
  <c r="U59" i="37"/>
  <c r="U60" i="37"/>
  <c r="U61" i="37"/>
  <c r="I62" i="37"/>
  <c r="U64" i="37"/>
  <c r="U65" i="37"/>
  <c r="I66" i="37"/>
  <c r="I67" i="37"/>
  <c r="U67" i="37"/>
  <c r="U69" i="37"/>
  <c r="I70" i="37"/>
  <c r="I71" i="37"/>
  <c r="U71" i="37"/>
  <c r="U72" i="37"/>
  <c r="U73" i="37"/>
  <c r="I74" i="37"/>
  <c r="I75" i="37"/>
  <c r="U75" i="37"/>
  <c r="O78" i="37"/>
  <c r="U78" i="37"/>
  <c r="I79" i="37"/>
  <c r="I80" i="37"/>
  <c r="U80" i="37"/>
  <c r="U81" i="37"/>
  <c r="U82" i="37"/>
  <c r="I83" i="37"/>
  <c r="U83" i="37"/>
  <c r="U84" i="37"/>
  <c r="U85" i="37"/>
  <c r="U86" i="37"/>
  <c r="I87" i="37"/>
  <c r="U87" i="37"/>
  <c r="U88" i="37"/>
  <c r="U89" i="37"/>
  <c r="U91" i="37"/>
  <c r="U92" i="37"/>
  <c r="U93" i="37"/>
  <c r="U94" i="37"/>
  <c r="U95" i="37"/>
  <c r="U96" i="37"/>
  <c r="U98" i="37"/>
  <c r="U100" i="37"/>
  <c r="U101" i="37"/>
  <c r="I103" i="37"/>
  <c r="U106" i="37"/>
  <c r="I107" i="37"/>
  <c r="U107" i="37"/>
  <c r="O108" i="37"/>
  <c r="U110" i="37"/>
  <c r="I111" i="37"/>
  <c r="U111" i="37"/>
  <c r="U112" i="37"/>
  <c r="U113" i="37"/>
  <c r="U114" i="37"/>
  <c r="I24" i="37"/>
  <c r="U24" i="37"/>
  <c r="U39" i="37"/>
  <c r="U27" i="37"/>
  <c r="U31" i="37"/>
  <c r="U35" i="37"/>
  <c r="U41" i="37"/>
  <c r="U51" i="37"/>
  <c r="U55" i="37"/>
  <c r="U58" i="37"/>
  <c r="U62" i="37"/>
  <c r="U63" i="37"/>
  <c r="U66" i="37"/>
  <c r="U79" i="37"/>
  <c r="U104" i="37"/>
  <c r="F53" i="37"/>
  <c r="F68" i="37"/>
  <c r="U54" i="37"/>
  <c r="U70" i="37"/>
  <c r="F24" i="37"/>
  <c r="F31" i="37"/>
  <c r="F49" i="37"/>
  <c r="F58" i="37"/>
  <c r="F64" i="37"/>
  <c r="F72" i="37"/>
  <c r="F82" i="37"/>
  <c r="F89" i="37"/>
  <c r="F98" i="37"/>
  <c r="F109" i="37"/>
  <c r="F56" i="37"/>
  <c r="F77" i="37"/>
  <c r="F97" i="37"/>
  <c r="F99" i="37"/>
  <c r="F105" i="37"/>
  <c r="U46" i="37"/>
  <c r="U50" i="37"/>
  <c r="U74" i="37"/>
  <c r="U28" i="37"/>
  <c r="U32" i="37"/>
  <c r="U36" i="37"/>
  <c r="F26" i="37"/>
  <c r="F27" i="37"/>
  <c r="F32" i="37"/>
  <c r="F33" i="37"/>
  <c r="F34" i="37"/>
  <c r="F37" i="37"/>
  <c r="F38" i="37"/>
  <c r="F42" i="37"/>
  <c r="F50" i="37"/>
  <c r="F51" i="37"/>
  <c r="F52" i="37"/>
  <c r="F59" i="37"/>
  <c r="F62" i="37"/>
  <c r="F65" i="37"/>
  <c r="F69" i="37"/>
  <c r="F74" i="37"/>
  <c r="F75" i="37"/>
  <c r="F83" i="37"/>
  <c r="F86" i="37"/>
  <c r="F92" i="37"/>
  <c r="F93" i="37"/>
  <c r="F100" i="37"/>
  <c r="F101" i="37"/>
  <c r="F106" i="37"/>
  <c r="F110" i="37"/>
  <c r="I32" i="37" l="1"/>
  <c r="I92" i="37"/>
  <c r="O50" i="37"/>
  <c r="I112" i="37"/>
  <c r="I96" i="37"/>
  <c r="L96" i="37" s="1"/>
  <c r="I95" i="37"/>
  <c r="L95" i="37" s="1"/>
  <c r="I104" i="37"/>
  <c r="L104" i="37" s="1"/>
  <c r="I91" i="37"/>
  <c r="L91" i="37" s="1"/>
  <c r="I98" i="37"/>
  <c r="L98" i="37" s="1"/>
  <c r="I55" i="37"/>
  <c r="I63" i="37"/>
  <c r="L63" i="37" s="1"/>
  <c r="O79" i="37"/>
  <c r="O39" i="37"/>
  <c r="I110" i="37"/>
  <c r="L110" i="37" s="1"/>
  <c r="I106" i="37"/>
  <c r="I101" i="37"/>
  <c r="I97" i="37"/>
  <c r="I94" i="37"/>
  <c r="L94" i="37" s="1"/>
  <c r="I89" i="37"/>
  <c r="L89" i="37" s="1"/>
  <c r="I85" i="37"/>
  <c r="L85" i="37" s="1"/>
  <c r="I78" i="37"/>
  <c r="I73" i="37"/>
  <c r="L73" i="37" s="1"/>
  <c r="I69" i="37"/>
  <c r="L69" i="37" s="1"/>
  <c r="I65" i="37"/>
  <c r="I61" i="37"/>
  <c r="L61" i="37" s="1"/>
  <c r="I57" i="37"/>
  <c r="L57" i="37" s="1"/>
  <c r="I49" i="37"/>
  <c r="L49" i="37" s="1"/>
  <c r="I45" i="37"/>
  <c r="I38" i="37"/>
  <c r="I34" i="37"/>
  <c r="I30" i="37"/>
  <c r="L30" i="37" s="1"/>
  <c r="I26" i="37"/>
  <c r="I105" i="37"/>
  <c r="I88" i="37"/>
  <c r="L88" i="37" s="1"/>
  <c r="I60" i="37"/>
  <c r="L60" i="37" s="1"/>
  <c r="I33" i="37"/>
  <c r="I81" i="37"/>
  <c r="L81" i="37" s="1"/>
  <c r="I52" i="37"/>
  <c r="I37" i="37"/>
  <c r="I99" i="37"/>
  <c r="I51" i="37"/>
  <c r="I109" i="37"/>
  <c r="I93" i="37"/>
  <c r="I72" i="37"/>
  <c r="I29" i="37"/>
  <c r="L29" i="37" s="1"/>
  <c r="I100" i="37"/>
  <c r="I84" i="37"/>
  <c r="L84" i="37" s="1"/>
  <c r="I64" i="37"/>
  <c r="L64" i="37" s="1"/>
  <c r="I48" i="37"/>
  <c r="L48" i="37" s="1"/>
  <c r="I42" i="37"/>
  <c r="I25" i="37"/>
  <c r="L25" i="37" s="1"/>
  <c r="O41" i="37"/>
  <c r="I114" i="37"/>
  <c r="L114" i="37" s="1"/>
  <c r="I86" i="37"/>
  <c r="I113" i="37"/>
  <c r="L113" i="37" s="1"/>
  <c r="I82" i="37"/>
  <c r="L82" i="37" s="1"/>
  <c r="I53" i="37"/>
  <c r="I77" i="37"/>
  <c r="I68" i="37"/>
  <c r="I56" i="37"/>
  <c r="L56" i="37" s="1"/>
  <c r="O49" i="37"/>
  <c r="I108" i="37"/>
  <c r="L108" i="37" s="1"/>
  <c r="L59" i="37"/>
  <c r="F112" i="37"/>
  <c r="L58" i="37"/>
  <c r="U68" i="37"/>
  <c r="U53" i="37"/>
  <c r="O98" i="37"/>
  <c r="O89" i="37"/>
  <c r="O82" i="37"/>
  <c r="O72" i="37"/>
  <c r="L72" i="37"/>
  <c r="O64" i="37"/>
  <c r="O30" i="37"/>
  <c r="L111" i="37"/>
  <c r="O111" i="37"/>
  <c r="O88" i="37"/>
  <c r="O48" i="37"/>
  <c r="L107" i="37"/>
  <c r="O107" i="37"/>
  <c r="O96" i="37"/>
  <c r="L87" i="37"/>
  <c r="O87" i="37"/>
  <c r="L80" i="37"/>
  <c r="O80" i="37"/>
  <c r="L70" i="37"/>
  <c r="O70" i="37"/>
  <c r="L55" i="37"/>
  <c r="O55" i="37"/>
  <c r="L47" i="37"/>
  <c r="O47" i="37"/>
  <c r="L36" i="37"/>
  <c r="O36" i="37"/>
  <c r="L28" i="37"/>
  <c r="O28" i="37"/>
  <c r="O57" i="37"/>
  <c r="L54" i="37"/>
  <c r="O54" i="37"/>
  <c r="U49" i="37"/>
  <c r="O91" i="37"/>
  <c r="L31" i="37"/>
  <c r="O31" i="37"/>
  <c r="L71" i="37"/>
  <c r="O71" i="37"/>
  <c r="O29" i="37"/>
  <c r="O114" i="37"/>
  <c r="O61" i="37"/>
  <c r="O104" i="37"/>
  <c r="O60" i="37"/>
  <c r="L41" i="37"/>
  <c r="U108" i="37"/>
  <c r="O81" i="37"/>
  <c r="L79" i="37"/>
  <c r="O35" i="37"/>
  <c r="L35" i="37"/>
  <c r="O94" i="37"/>
  <c r="O84" i="37"/>
  <c r="L67" i="37"/>
  <c r="O67" i="37"/>
  <c r="O25" i="37"/>
  <c r="O73" i="37"/>
  <c r="L24" i="37"/>
  <c r="O24" i="37"/>
  <c r="O63" i="37"/>
  <c r="O95" i="37"/>
  <c r="O113" i="37"/>
  <c r="O85" i="37"/>
  <c r="L66" i="37"/>
  <c r="O66" i="37"/>
  <c r="F108" i="37"/>
  <c r="F88" i="37"/>
  <c r="F81" i="37"/>
  <c r="F71" i="37"/>
  <c r="F63" i="37"/>
  <c r="F57" i="37"/>
  <c r="F48" i="37"/>
  <c r="F30" i="37"/>
  <c r="O110" i="37"/>
  <c r="L46" i="37"/>
  <c r="O58" i="37"/>
  <c r="F114" i="37"/>
  <c r="F107" i="37"/>
  <c r="F96" i="37"/>
  <c r="F87" i="37"/>
  <c r="F80" i="37"/>
  <c r="F70" i="37"/>
  <c r="F55" i="37"/>
  <c r="F47" i="37"/>
  <c r="F29" i="37"/>
  <c r="F113" i="37"/>
  <c r="F95" i="37"/>
  <c r="F79" i="37"/>
  <c r="F61" i="37"/>
  <c r="F54" i="37"/>
  <c r="F46" i="37"/>
  <c r="F36" i="37"/>
  <c r="F28" i="37"/>
  <c r="O69" i="37"/>
  <c r="O46" i="37"/>
  <c r="F104" i="37"/>
  <c r="F94" i="37"/>
  <c r="F85" i="37"/>
  <c r="F60" i="37"/>
  <c r="F35" i="37"/>
  <c r="F103" i="37"/>
  <c r="F84" i="37"/>
  <c r="F67" i="37"/>
  <c r="F41" i="37"/>
  <c r="O59" i="37"/>
  <c r="F111" i="37"/>
  <c r="F66" i="37"/>
  <c r="F25" i="37"/>
  <c r="L50" i="37"/>
  <c r="F91" i="37"/>
  <c r="F73" i="37"/>
  <c r="U23" i="37"/>
  <c r="O112" i="37" l="1"/>
  <c r="L112" i="37"/>
  <c r="L33" i="37"/>
  <c r="O33" i="37"/>
  <c r="L38" i="37"/>
  <c r="O38" i="37"/>
  <c r="L27" i="37"/>
  <c r="O27" i="37"/>
  <c r="L106" i="37"/>
  <c r="O106" i="37"/>
  <c r="L51" i="37"/>
  <c r="O51" i="37"/>
  <c r="L92" i="37"/>
  <c r="O92" i="37"/>
  <c r="O42" i="37"/>
  <c r="L42" i="37"/>
  <c r="L34" i="37"/>
  <c r="O34" i="37"/>
  <c r="L74" i="37"/>
  <c r="O74" i="37"/>
  <c r="L101" i="37"/>
  <c r="O101" i="37"/>
  <c r="O65" i="37"/>
  <c r="L65" i="37"/>
  <c r="L37" i="37"/>
  <c r="O37" i="37"/>
  <c r="L52" i="37"/>
  <c r="O52" i="37"/>
  <c r="O68" i="37"/>
  <c r="L68" i="37"/>
  <c r="L75" i="37"/>
  <c r="O75" i="37"/>
  <c r="L53" i="37"/>
  <c r="O53" i="37"/>
  <c r="L83" i="37"/>
  <c r="O83" i="37"/>
  <c r="L62" i="37"/>
  <c r="O62" i="37"/>
  <c r="O93" i="37"/>
  <c r="L93" i="37"/>
  <c r="L32" i="37"/>
  <c r="O32" i="37"/>
  <c r="O26" i="37"/>
  <c r="L26" i="37"/>
  <c r="L100" i="37"/>
  <c r="O100" i="37"/>
  <c r="L86" i="37"/>
  <c r="O86" i="37"/>
  <c r="O23" i="37"/>
  <c r="F23" i="37"/>
  <c r="AG22" i="37"/>
  <c r="AF22" i="37"/>
  <c r="AE22" i="37"/>
  <c r="AD22" i="37"/>
  <c r="AC22" i="37"/>
  <c r="AB22" i="37"/>
  <c r="Z22" i="37"/>
  <c r="Y22" i="37"/>
  <c r="W22" i="37"/>
  <c r="V22" i="37"/>
  <c r="T22" i="37"/>
  <c r="S22" i="37"/>
  <c r="Q22" i="37"/>
  <c r="P22" i="37"/>
  <c r="N22" i="37"/>
  <c r="M22" i="37"/>
  <c r="K22" i="37"/>
  <c r="J22" i="37"/>
  <c r="E22" i="37"/>
  <c r="D22" i="37"/>
  <c r="G22" i="37" l="1"/>
  <c r="H22" i="37"/>
  <c r="F22" i="37"/>
  <c r="I23" i="37"/>
  <c r="L23" i="37" s="1"/>
  <c r="AA22" i="37" l="1"/>
  <c r="X22" i="37"/>
  <c r="U22" i="37"/>
  <c r="R22" i="37"/>
  <c r="O22" i="37"/>
  <c r="I22" i="37"/>
  <c r="L22" i="37" s="1"/>
</calcChain>
</file>

<file path=xl/sharedStrings.xml><?xml version="1.0" encoding="utf-8"?>
<sst xmlns="http://schemas.openxmlformats.org/spreadsheetml/2006/main" count="522" uniqueCount="145">
  <si>
    <t xml:space="preserve">vnt. </t>
  </si>
  <si>
    <t>VILNIAUS TERITORINĖ LIGONIŲ  KASA</t>
  </si>
  <si>
    <t>VILNIUS</t>
  </si>
  <si>
    <t>Informavimo                       paslauga</t>
  </si>
  <si>
    <t>Eur</t>
  </si>
  <si>
    <t>kodas 1845</t>
  </si>
  <si>
    <t>kodas 1844</t>
  </si>
  <si>
    <t>kodas 2247</t>
  </si>
  <si>
    <t xml:space="preserve">Forma patvirtinta </t>
  </si>
  <si>
    <t>(Ataskaitinis laikotarpis)</t>
  </si>
  <si>
    <t>(Registracijos data ir Nr.)</t>
  </si>
  <si>
    <t>(Vieta)</t>
  </si>
  <si>
    <t>ASPĮ pavadinimas</t>
  </si>
  <si>
    <t>Planuojama patikrinti                                                        per                                ataskaitinį laikotarpį*</t>
  </si>
  <si>
    <t>(Teritorinės ligonių kasos pavadinimas)</t>
  </si>
  <si>
    <t>Lietuvos Respublikos vidaus reikalų ministerijos Medicinos centras</t>
  </si>
  <si>
    <t>J. Pauparienės klinika</t>
  </si>
  <si>
    <t>VšĮ Balsių šeimos medicinos centras</t>
  </si>
  <si>
    <t>N. Jarašienės personalinė įmonė</t>
  </si>
  <si>
    <t>GIMDOS KAKLELIO VĖŽIO ANKSTYVOSIOS DIAGNOSTIKOS PROGRAMOS VYKDYMO ATASKAITA</t>
  </si>
  <si>
    <t>Eil. Nr.</t>
  </si>
  <si>
    <t>Asmens sveikatos priežiūros įstaigos (toliau – ASPĮ) identifikacinis numeris</t>
  </si>
  <si>
    <t>Prie ASPĮ prirašytų moterų (25–34 m. (imtinai)) skaičius (sausio 1 d. duomenimis)</t>
  </si>
  <si>
    <t>Prie ASPĮ prirašytų moterų (35–59 m. (imtinai)) skaičius (sausio 1 d. duomenimis)</t>
  </si>
  <si>
    <t>Iš viso
(4+5)</t>
  </si>
  <si>
    <t>Iš viso
(7+8)</t>
  </si>
  <si>
    <t>Įvykdyta proc.                 (10 / 9 x 100)</t>
  </si>
  <si>
    <t>Citologinio                             tipinėlio paėmimo                                    paslauga (25–34 m. (imtinai))</t>
  </si>
  <si>
    <t>Įvykdyta proc.                 (13 / 7 x 100)</t>
  </si>
  <si>
    <t>Citologinio                             tipinėlio ištyrimo                                    paslauga (25–34 m. (imtinai))</t>
  </si>
  <si>
    <t>Įvykdyta proc.                 (16 / 7 x 100)</t>
  </si>
  <si>
    <t>Gimdos kaklelio medžiagos paėmimo aukštos rizikos žmogaus papilomos viruso (toliau – AR ŽPV) tyrimui ir gimdos kaklelio citologinio tepinėlio tyrimui atlikti (kai AR ŽPV rezultatas teigiamas) bei rezultatų įvertinimo paslauga (35–59 m. (imtinai))</t>
  </si>
  <si>
    <t>Įvykdyta proc.                 (19 / 8 x 100)</t>
  </si>
  <si>
    <t>AR ŽPV testo atlikimo paslauga (35–59 m. (imtinai))</t>
  </si>
  <si>
    <t>Įvykdyta proc.                 (22 / 8 x 100)</t>
  </si>
  <si>
    <t>Gimdos kaklelio citologinio tepinėlio skystojoje terpėje ištyrimo (kai AR ŽPV rezultatas teigiamas) paslauga (35–59 m. (imtinai))</t>
  </si>
  <si>
    <t>Įvykdyta proc.               (25 / 8 x 100)</t>
  </si>
  <si>
    <t>Gydytojo akušerio ginekologo konsultacija, kai atliekama kolposkopija (25–59 m. (imtinai))</t>
  </si>
  <si>
    <t>Gimdos kaklelio biopsijos          medžiagos                      ištyrimo                               paslauga (25–59 m. (imtinai))</t>
  </si>
  <si>
    <t>kodai 1846–1858</t>
  </si>
  <si>
    <t>kodai 3920–3922</t>
  </si>
  <si>
    <t>kodai 3923, 3940, 3941</t>
  </si>
  <si>
    <t>kodai 3924–3936</t>
  </si>
  <si>
    <t>kodas 3937</t>
  </si>
  <si>
    <t>kodai 2234–2246</t>
  </si>
  <si>
    <t>vnt.</t>
  </si>
  <si>
    <t>Planuojama patikrinti                                                        per                                ataskaitinį laikotarpį**</t>
  </si>
  <si>
    <t>X</t>
  </si>
  <si>
    <t>V. Staliulionienės bendros praktikos gydytojo kabinetas</t>
  </si>
  <si>
    <t>-</t>
  </si>
  <si>
    <r>
      <t>Gydytojo akušerio ginekologo konsultacija, kai atliekama koposkopija, ir gimdos kaklelio biopsijos bei jos rezultatų įvertinimo paslauga (25–59 m. (imtinai))</t>
    </r>
    <r>
      <rPr>
        <strike/>
        <sz val="11"/>
        <rFont val="Times New Roman"/>
        <family val="1"/>
      </rPr>
      <t xml:space="preserve">
</t>
    </r>
  </si>
  <si>
    <t>Valstybinės ligonių kasos prie Sveikatos apsaugos ministerijos direktoriaus 2006 m. kovo 29 d. įsakymu Nr. 1K-43 
(Valstybinės ligonių kasos prie Sveikatos apsaugos ministerijos direktoriaus 2022 m. vasario 22 d. įsakymo Nr. 1K-77 redakcija)</t>
  </si>
  <si>
    <t>Iš viso:</t>
  </si>
  <si>
    <t>VšĮ Šalčininkų rajono savivaldybės ligoninė</t>
  </si>
  <si>
    <t>UAB „Bendrystės klinika“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</si>
  <si>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</si>
  <si>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</si>
  <si>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</si>
  <si>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</si>
  <si>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</si>
  <si>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</si>
  <si>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</si>
  <si>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</si>
  <si>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</si>
  <si>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</si>
  <si>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</si>
  <si>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</si>
  <si>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</si>
  <si>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</si>
  <si>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</si>
  <si>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</si>
  <si>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Vilniaus miesto klinikinė ligoninė</t>
  </si>
  <si>
    <t>VšĮ Alytaus apskrities S. Kudirkos ligoninė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</si>
  <si>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</si>
  <si>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</si>
  <si>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</si>
  <si>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</si>
  <si>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UAB „Pagirių šiltnamiai“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</si>
  <si>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</si>
  <si>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</si>
  <si>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</si>
  <si>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</si>
  <si>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I. Kurcevič bendrosios praktikos gydytojo kabinetas</t>
  </si>
  <si>
    <t>UAB „Jeruzalės klinika“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</si>
  <si>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</si>
  <si>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</si>
  <si>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</si>
  <si>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</si>
  <si>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</si>
  <si>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</si>
  <si>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</si>
  <si>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</si>
  <si>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„Disolis“</t>
  </si>
  <si>
    <t>UAB „Northway medicinos centrai“</t>
  </si>
  <si>
    <t>UAB „Vilniaus sveikatos namai“</t>
  </si>
  <si>
    <t>UAB „Šnipiškių medicinos centras“</t>
  </si>
  <si>
    <t>UAB „Euroklinika“</t>
  </si>
  <si>
    <t>UAB „Vilkmergės klinika“</t>
  </si>
  <si>
    <t>UAB „Eišiškių šeimos medicinos centras“</t>
  </si>
  <si>
    <t>UAB „SYNLAB Lietuva“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</si>
  <si>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</si>
  <si>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</si>
  <si>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</si>
  <si>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</si>
  <si>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</si>
  <si>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</si>
  <si>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</si>
  <si>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</si>
  <si>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</si>
  <si>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</si>
  <si>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</si>
  <si>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</si>
  <si>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</si>
  <si>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</si>
  <si>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</si>
  <si>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UAB „Mūsų šeimos klinika“</t>
  </si>
  <si>
    <t>UAB „Gilės“</t>
  </si>
  <si>
    <t>UAB „Šeimos gydymo klinika“</t>
  </si>
  <si>
    <t>UAB „Medicinos namai šeimai“</t>
  </si>
  <si>
    <t>UAB „Riešės šeimos klinika“</t>
  </si>
  <si>
    <t>IĮ Stanaičių šeimos klinika</t>
  </si>
  <si>
    <t>UAB „Unavita“</t>
  </si>
  <si>
    <t>UAB „Jašiūnų šeimos klinika“</t>
  </si>
  <si>
    <t>UAB „Vaikų ir jaunimo klinika Empatija“</t>
  </si>
  <si>
    <t>UAB „Tavo profilaktika“</t>
  </si>
  <si>
    <t>UAB „Omedica“</t>
  </si>
  <si>
    <t>UAB „RVL klinika“</t>
  </si>
  <si>
    <t>VšĮ Lazdijų rajono savivaldybės sveikatos centras</t>
  </si>
  <si>
    <t>UAB „EuroEra“</t>
  </si>
  <si>
    <t>VšĮ Elektrėnų savivaldybės sveikatos centras</t>
  </si>
  <si>
    <t>UAB „Baltic BioScience“</t>
  </si>
  <si>
    <t>Lietuvos kariuomenė</t>
  </si>
  <si>
    <t>Lietuvos kalėjimų tarnyba</t>
  </si>
  <si>
    <t>Integralios medicinos centras, UAB</t>
  </si>
  <si>
    <t>Bendruomenės gydymo centras UAB</t>
  </si>
  <si>
    <t>VšĮ Varėnos sveikatos centras</t>
  </si>
  <si>
    <t>VšĮ Trakų rajono sveikatos centras</t>
  </si>
  <si>
    <t>Nacionalinis vėžio institutas</t>
  </si>
  <si>
    <t>UAB „Šeimos klinikos diagnostikos centras“</t>
  </si>
  <si>
    <t>2024 m. sausio–gruodžio mėn.</t>
  </si>
  <si>
    <t>UAB „Vingio klinika“</t>
  </si>
  <si>
    <t>UAB „Klinika RVK“</t>
  </si>
  <si>
    <t>VšĮ "Vilnelės šeimos klinika"</t>
  </si>
  <si>
    <t>Gerovės klinika, UAB</t>
  </si>
  <si>
    <t>2025-01-23 Nr. G-4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</si>
</sst>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name val="MS Sans Serif"/>
      <family val="2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trike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right" vertical="center"/>
    </xf>
    <xf numFmtId="4" fontId="3" fillId="0" borderId="1" xfId="0" quotePrefix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quotePrefix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quotePrefix="1" applyNumberFormat="1" applyFont="1" applyFill="1" applyBorder="1" applyAlignment="1">
      <alignment horizontal="right" vertical="center"/>
    </xf>
    <xf numFmtId="4" fontId="4" fillId="3" borderId="1" xfId="0" quotePrefix="1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3" fontId="3" fillId="0" borderId="0" xfId="0" quotePrefix="1" applyNumberFormat="1" applyFont="1" applyAlignment="1">
      <alignment horizontal="right" vertical="center"/>
    </xf>
    <xf numFmtId="4" fontId="3" fillId="0" borderId="0" xfId="0" quotePrefix="1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</cellXfs>
  <cellStyles count="3">
    <cellStyle name="Įprastas" xfId="0" builtinId="0"/>
    <cellStyle name="Įprastas 2" xfId="2" xr:uid="{00000000-0005-0000-0000-000000000000}"/>
    <cellStyle name="Normal_Sheet1_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626C-EAAC-41E8-9B83-9013C3BDCFC2}">
  <dimension ref="A1:AK159"/>
  <sheetViews>
    <sheetView tabSelected="1" zoomScale="80" zoomScaleNormal="80" workbookViewId="0">
      <selection activeCell="B17" sqref="B17"/>
    </sheetView>
  </sheetViews>
  <sheetFormatPr defaultColWidth="9.140625" defaultRowHeight="15" x14ac:dyDescent="0.2"/>
  <cols>
    <col min="1" max="1" width="5" style="3" customWidth="1"/>
    <col min="2" max="2" width="13.5703125" style="3" customWidth="1"/>
    <col min="3" max="3" width="42.28515625" style="3" customWidth="1"/>
    <col min="4" max="4" width="12.28515625" style="26" customWidth="1"/>
    <col min="5" max="5" width="12.85546875" style="26" customWidth="1"/>
    <col min="6" max="6" width="9.7109375" style="26" customWidth="1"/>
    <col min="7" max="9" width="11.85546875" style="26" customWidth="1"/>
    <col min="10" max="10" width="9.28515625" style="26" customWidth="1"/>
    <col min="11" max="11" width="11.28515625" style="26" customWidth="1"/>
    <col min="12" max="12" width="10.5703125" style="26" customWidth="1"/>
    <col min="13" max="13" width="7.7109375" style="26" customWidth="1"/>
    <col min="14" max="14" width="14.42578125" style="26" customWidth="1"/>
    <col min="15" max="15" width="10.140625" style="26" customWidth="1"/>
    <col min="16" max="16" width="8.28515625" style="26" customWidth="1"/>
    <col min="17" max="17" width="12.42578125" style="26" customWidth="1"/>
    <col min="18" max="18" width="10.7109375" style="26" customWidth="1"/>
    <col min="19" max="19" width="11" style="26" customWidth="1"/>
    <col min="20" max="20" width="12.42578125" style="26" customWidth="1"/>
    <col min="21" max="21" width="11" style="26" customWidth="1"/>
    <col min="22" max="22" width="8.85546875" style="26" customWidth="1"/>
    <col min="23" max="23" width="14.7109375" style="26" customWidth="1"/>
    <col min="24" max="24" width="10.28515625" style="26" customWidth="1"/>
    <col min="25" max="25" width="9" style="26" customWidth="1"/>
    <col min="26" max="26" width="12.7109375" style="26" customWidth="1"/>
    <col min="27" max="27" width="10" style="26" customWidth="1"/>
    <col min="28" max="28" width="8" style="26" customWidth="1"/>
    <col min="29" max="29" width="12.5703125" style="26" customWidth="1"/>
    <col min="30" max="31" width="12.140625" style="26" customWidth="1"/>
    <col min="32" max="32" width="9.42578125" style="26" customWidth="1"/>
    <col min="33" max="33" width="15.7109375" style="26" customWidth="1"/>
    <col min="34" max="34" width="9.140625" style="3"/>
    <col min="35" max="35" width="13.28515625" style="3" customWidth="1"/>
    <col min="36" max="36" width="12.42578125" style="3" bestFit="1" customWidth="1"/>
    <col min="37" max="16384" width="9.140625" style="3"/>
  </cols>
  <sheetData>
    <row r="1" spans="1:33" x14ac:dyDescent="0.2">
      <c r="AD1" s="49" t="s">
        <v>8</v>
      </c>
      <c r="AE1" s="49"/>
      <c r="AF1" s="49"/>
    </row>
    <row r="2" spans="1:33" ht="90" customHeight="1" x14ac:dyDescent="0.2">
      <c r="AD2" s="50" t="s">
        <v>51</v>
      </c>
      <c r="AE2" s="50"/>
      <c r="AF2" s="50"/>
      <c r="AG2" s="50"/>
    </row>
    <row r="3" spans="1:33" x14ac:dyDescent="0.2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">
      <c r="A4" s="10"/>
      <c r="B4" s="10"/>
      <c r="C4" s="10"/>
      <c r="D4" s="43" t="s">
        <v>1</v>
      </c>
      <c r="E4" s="43"/>
      <c r="F4" s="43"/>
      <c r="G4" s="43"/>
      <c r="H4" s="43"/>
      <c r="I4" s="43"/>
      <c r="J4" s="43"/>
      <c r="K4" s="43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  <c r="W4" s="10"/>
      <c r="X4" s="10"/>
      <c r="Y4" s="10"/>
      <c r="Z4" s="10"/>
      <c r="AA4" s="10"/>
      <c r="AB4" s="4"/>
      <c r="AC4" s="4"/>
      <c r="AD4" s="10"/>
      <c r="AE4" s="10"/>
      <c r="AF4" s="10"/>
      <c r="AG4" s="10"/>
    </row>
    <row r="5" spans="1:33" ht="15" customHeight="1" x14ac:dyDescent="0.2">
      <c r="A5" s="4"/>
      <c r="B5" s="4"/>
      <c r="C5" s="4"/>
      <c r="D5" s="44" t="s">
        <v>14</v>
      </c>
      <c r="E5" s="44"/>
      <c r="F5" s="44"/>
      <c r="G5" s="44"/>
      <c r="H5" s="44"/>
      <c r="I5" s="44"/>
      <c r="J5" s="44"/>
      <c r="K5" s="44"/>
      <c r="L5" s="25"/>
      <c r="M5" s="25"/>
      <c r="N5" s="25"/>
      <c r="O5" s="25"/>
      <c r="P5" s="25"/>
      <c r="Q5" s="25"/>
      <c r="R5" s="25"/>
      <c r="S5" s="25"/>
      <c r="T5" s="25"/>
      <c r="U5" s="25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x14ac:dyDescent="0.2">
      <c r="A6" s="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11" customFormat="1" ht="36" customHeight="1" x14ac:dyDescent="0.2">
      <c r="B7" s="12"/>
      <c r="C7" s="12"/>
      <c r="D7" s="45" t="s">
        <v>19</v>
      </c>
      <c r="E7" s="45"/>
      <c r="F7" s="45"/>
      <c r="G7" s="45"/>
      <c r="H7" s="45"/>
      <c r="I7" s="45"/>
      <c r="J7" s="45"/>
      <c r="K7" s="45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s="11" customFormat="1" ht="14.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">
      <c r="A9" s="10"/>
      <c r="B9" s="10"/>
      <c r="C9" s="10"/>
      <c r="D9" s="43" t="s">
        <v>139</v>
      </c>
      <c r="E9" s="43"/>
      <c r="F9" s="43"/>
      <c r="G9" s="43"/>
      <c r="H9" s="43"/>
      <c r="I9" s="43"/>
      <c r="J9" s="43"/>
      <c r="K9" s="43"/>
      <c r="L9" s="11"/>
      <c r="M9" s="11"/>
      <c r="N9" s="11"/>
      <c r="O9" s="11"/>
      <c r="P9" s="11"/>
      <c r="Q9" s="11"/>
      <c r="R9" s="11"/>
      <c r="S9" s="11"/>
      <c r="T9" s="11"/>
      <c r="U9" s="1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s="11" customFormat="1" x14ac:dyDescent="0.2">
      <c r="A10" s="24"/>
      <c r="B10" s="10"/>
      <c r="C10" s="10"/>
      <c r="D10" s="46" t="s">
        <v>9</v>
      </c>
      <c r="E10" s="46"/>
      <c r="F10" s="46"/>
      <c r="G10" s="46"/>
      <c r="H10" s="46"/>
      <c r="I10" s="46"/>
      <c r="J10" s="46"/>
      <c r="K10" s="46"/>
      <c r="L10" s="3"/>
      <c r="M10" s="3"/>
      <c r="N10" s="3"/>
      <c r="O10" s="3"/>
      <c r="P10" s="3"/>
      <c r="Q10" s="3"/>
      <c r="R10" s="3"/>
      <c r="S10" s="3"/>
      <c r="T10" s="3"/>
      <c r="U10" s="3"/>
      <c r="V10" s="10"/>
      <c r="W10" s="10"/>
      <c r="X10" s="10"/>
      <c r="Y10" s="10"/>
      <c r="Z10" s="10"/>
      <c r="AA10" s="10"/>
      <c r="AB10" s="10"/>
      <c r="AC10" s="10"/>
      <c r="AD10" s="24"/>
      <c r="AE10" s="24"/>
      <c r="AF10" s="24"/>
      <c r="AG10" s="24"/>
    </row>
    <row r="11" spans="1:33" s="11" customFormat="1" x14ac:dyDescent="0.2">
      <c r="A11" s="24"/>
      <c r="B11" s="24"/>
      <c r="C11" s="24"/>
      <c r="D11" s="10"/>
      <c r="E11" s="24"/>
      <c r="F11" s="24"/>
      <c r="G11" s="24"/>
      <c r="H11" s="24"/>
      <c r="I11" s="24"/>
      <c r="J11" s="24"/>
      <c r="K11" s="10"/>
      <c r="L11" s="10"/>
      <c r="M11" s="10"/>
      <c r="N11" s="10"/>
      <c r="O11" s="10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s="11" customFormat="1" x14ac:dyDescent="0.2">
      <c r="A12" s="1"/>
      <c r="B12" s="10"/>
      <c r="C12" s="10"/>
      <c r="D12" s="43" t="s">
        <v>144</v>
      </c>
      <c r="E12" s="43"/>
      <c r="F12" s="43"/>
      <c r="G12" s="43"/>
      <c r="H12" s="43"/>
      <c r="I12" s="43"/>
      <c r="J12" s="43"/>
      <c r="K12" s="43"/>
      <c r="V12" s="10"/>
      <c r="W12" s="10"/>
      <c r="X12" s="10"/>
      <c r="Y12" s="10"/>
      <c r="Z12" s="10"/>
      <c r="AA12" s="10"/>
      <c r="AB12" s="10"/>
      <c r="AC12" s="10"/>
      <c r="AD12" s="24"/>
      <c r="AE12" s="24"/>
      <c r="AF12" s="24"/>
      <c r="AG12" s="24"/>
    </row>
    <row r="13" spans="1:33" s="11" customFormat="1" ht="15" customHeight="1" x14ac:dyDescent="0.2">
      <c r="A13" s="24"/>
      <c r="B13" s="10"/>
      <c r="C13" s="10"/>
      <c r="D13" s="44" t="s">
        <v>10</v>
      </c>
      <c r="E13" s="44"/>
      <c r="F13" s="44"/>
      <c r="G13" s="44"/>
      <c r="H13" s="44"/>
      <c r="I13" s="44"/>
      <c r="J13" s="44"/>
      <c r="K13" s="44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4"/>
      <c r="W13" s="4"/>
      <c r="X13" s="4"/>
      <c r="Y13" s="4"/>
      <c r="Z13" s="4"/>
      <c r="AA13" s="4"/>
      <c r="AB13" s="10"/>
      <c r="AC13" s="10"/>
      <c r="AD13" s="24"/>
      <c r="AE13" s="24"/>
      <c r="AF13" s="24"/>
      <c r="AG13" s="24"/>
    </row>
    <row r="14" spans="1:33" s="11" customFormat="1" x14ac:dyDescent="0.2">
      <c r="A14" s="4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24"/>
      <c r="AE14" s="24"/>
      <c r="AF14" s="24"/>
      <c r="AG14" s="24"/>
    </row>
    <row r="15" spans="1:33" s="11" customFormat="1" x14ac:dyDescent="0.2">
      <c r="A15" s="1"/>
      <c r="B15" s="10"/>
      <c r="C15" s="10"/>
      <c r="D15" s="43" t="s">
        <v>2</v>
      </c>
      <c r="E15" s="43"/>
      <c r="F15" s="43"/>
      <c r="G15" s="43"/>
      <c r="H15" s="43"/>
      <c r="I15" s="43"/>
      <c r="J15" s="43"/>
      <c r="K15" s="43"/>
      <c r="V15" s="10"/>
      <c r="W15" s="10"/>
      <c r="X15" s="10"/>
      <c r="Y15" s="10"/>
      <c r="Z15" s="10"/>
      <c r="AA15" s="10"/>
      <c r="AB15" s="10"/>
      <c r="AC15" s="10"/>
      <c r="AD15" s="24"/>
      <c r="AE15" s="24"/>
      <c r="AF15" s="24"/>
      <c r="AG15" s="24"/>
    </row>
    <row r="16" spans="1:33" s="11" customFormat="1" x14ac:dyDescent="0.2">
      <c r="A16" s="24"/>
      <c r="B16" s="10"/>
      <c r="C16" s="10"/>
      <c r="D16" s="44" t="s">
        <v>11</v>
      </c>
      <c r="E16" s="44"/>
      <c r="F16" s="44"/>
      <c r="G16" s="44"/>
      <c r="H16" s="44"/>
      <c r="I16" s="44"/>
      <c r="J16" s="44"/>
      <c r="K16" s="44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4"/>
      <c r="W16" s="4"/>
      <c r="X16" s="4"/>
      <c r="Y16" s="4"/>
      <c r="Z16" s="4"/>
      <c r="AA16" s="4"/>
      <c r="AB16" s="10"/>
      <c r="AC16" s="10"/>
      <c r="AD16" s="24"/>
      <c r="AE16" s="24"/>
      <c r="AF16" s="24"/>
      <c r="AG16" s="24"/>
    </row>
    <row r="17" spans="1:37" s="11" customFormat="1" x14ac:dyDescent="0.2">
      <c r="A17" s="4"/>
      <c r="B17" s="3"/>
      <c r="C17" s="3"/>
      <c r="D17" s="26"/>
      <c r="E17" s="26"/>
      <c r="F17" s="15"/>
      <c r="G17" s="15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7"/>
      <c r="AE17" s="27"/>
      <c r="AF17" s="27"/>
      <c r="AG17" s="28"/>
      <c r="AH17" s="29"/>
    </row>
    <row r="18" spans="1:37" s="4" customFormat="1" ht="207.75" customHeight="1" x14ac:dyDescent="0.2">
      <c r="A18" s="47" t="s">
        <v>20</v>
      </c>
      <c r="B18" s="47" t="s">
        <v>21</v>
      </c>
      <c r="C18" s="47" t="s">
        <v>12</v>
      </c>
      <c r="D18" s="47" t="s">
        <v>22</v>
      </c>
      <c r="E18" s="47" t="s">
        <v>23</v>
      </c>
      <c r="F18" s="47" t="s">
        <v>24</v>
      </c>
      <c r="G18" s="51" t="s">
        <v>13</v>
      </c>
      <c r="H18" s="52" t="s">
        <v>46</v>
      </c>
      <c r="I18" s="47" t="s">
        <v>25</v>
      </c>
      <c r="J18" s="47" t="s">
        <v>3</v>
      </c>
      <c r="K18" s="47"/>
      <c r="L18" s="47" t="s">
        <v>26</v>
      </c>
      <c r="M18" s="47" t="s">
        <v>27</v>
      </c>
      <c r="N18" s="47"/>
      <c r="O18" s="47" t="s">
        <v>28</v>
      </c>
      <c r="P18" s="47" t="s">
        <v>29</v>
      </c>
      <c r="Q18" s="47"/>
      <c r="R18" s="47" t="s">
        <v>30</v>
      </c>
      <c r="S18" s="47" t="s">
        <v>31</v>
      </c>
      <c r="T18" s="47"/>
      <c r="U18" s="47" t="s">
        <v>32</v>
      </c>
      <c r="V18" s="47" t="s">
        <v>33</v>
      </c>
      <c r="W18" s="47"/>
      <c r="X18" s="47" t="s">
        <v>34</v>
      </c>
      <c r="Y18" s="47" t="s">
        <v>35</v>
      </c>
      <c r="Z18" s="47"/>
      <c r="AA18" s="47" t="s">
        <v>36</v>
      </c>
      <c r="AB18" s="47" t="s">
        <v>37</v>
      </c>
      <c r="AC18" s="47"/>
      <c r="AD18" s="48" t="s">
        <v>50</v>
      </c>
      <c r="AE18" s="48"/>
      <c r="AF18" s="48" t="s">
        <v>38</v>
      </c>
      <c r="AG18" s="48"/>
    </row>
    <row r="19" spans="1:37" s="4" customFormat="1" ht="27.75" customHeight="1" x14ac:dyDescent="0.2">
      <c r="A19" s="47"/>
      <c r="B19" s="47"/>
      <c r="C19" s="47"/>
      <c r="D19" s="47"/>
      <c r="E19" s="47"/>
      <c r="F19" s="47"/>
      <c r="G19" s="51"/>
      <c r="H19" s="53"/>
      <c r="I19" s="47"/>
      <c r="J19" s="47" t="s">
        <v>5</v>
      </c>
      <c r="K19" s="47"/>
      <c r="L19" s="47"/>
      <c r="M19" s="47" t="s">
        <v>6</v>
      </c>
      <c r="N19" s="47"/>
      <c r="O19" s="47"/>
      <c r="P19" s="47" t="s">
        <v>39</v>
      </c>
      <c r="Q19" s="47"/>
      <c r="R19" s="47"/>
      <c r="S19" s="47" t="s">
        <v>40</v>
      </c>
      <c r="T19" s="47"/>
      <c r="U19" s="47"/>
      <c r="V19" s="47" t="s">
        <v>41</v>
      </c>
      <c r="W19" s="47"/>
      <c r="X19" s="47"/>
      <c r="Y19" s="47" t="s">
        <v>42</v>
      </c>
      <c r="Z19" s="47"/>
      <c r="AA19" s="47"/>
      <c r="AB19" s="47" t="s">
        <v>43</v>
      </c>
      <c r="AC19" s="47"/>
      <c r="AD19" s="47" t="s">
        <v>7</v>
      </c>
      <c r="AE19" s="47"/>
      <c r="AF19" s="47" t="s">
        <v>44</v>
      </c>
      <c r="AG19" s="47"/>
    </row>
    <row r="20" spans="1:37" x14ac:dyDescent="0.2">
      <c r="A20" s="47"/>
      <c r="B20" s="47"/>
      <c r="C20" s="47"/>
      <c r="D20" s="47"/>
      <c r="E20" s="47"/>
      <c r="F20" s="47"/>
      <c r="G20" s="51"/>
      <c r="H20" s="54"/>
      <c r="I20" s="47"/>
      <c r="J20" s="5" t="s">
        <v>0</v>
      </c>
      <c r="K20" s="5" t="s">
        <v>4</v>
      </c>
      <c r="L20" s="47"/>
      <c r="M20" s="5" t="s">
        <v>0</v>
      </c>
      <c r="N20" s="5" t="s">
        <v>4</v>
      </c>
      <c r="O20" s="47"/>
      <c r="P20" s="5" t="s">
        <v>0</v>
      </c>
      <c r="Q20" s="5" t="s">
        <v>4</v>
      </c>
      <c r="R20" s="47"/>
      <c r="S20" s="5" t="s">
        <v>0</v>
      </c>
      <c r="T20" s="5" t="s">
        <v>4</v>
      </c>
      <c r="U20" s="47"/>
      <c r="V20" s="5" t="s">
        <v>0</v>
      </c>
      <c r="W20" s="5" t="s">
        <v>4</v>
      </c>
      <c r="X20" s="47"/>
      <c r="Y20" s="5" t="s">
        <v>0</v>
      </c>
      <c r="Z20" s="5" t="s">
        <v>4</v>
      </c>
      <c r="AA20" s="47"/>
      <c r="AB20" s="6" t="s">
        <v>45</v>
      </c>
      <c r="AC20" s="6" t="s">
        <v>4</v>
      </c>
      <c r="AD20" s="5" t="s">
        <v>0</v>
      </c>
      <c r="AE20" s="5" t="s">
        <v>4</v>
      </c>
      <c r="AF20" s="5" t="s">
        <v>0</v>
      </c>
      <c r="AG20" s="5" t="s">
        <v>4</v>
      </c>
    </row>
    <row r="21" spans="1:37" x14ac:dyDescent="0.2">
      <c r="A21" s="5">
        <v>1</v>
      </c>
      <c r="B21" s="5">
        <v>2</v>
      </c>
      <c r="C21" s="5">
        <v>3</v>
      </c>
      <c r="D21" s="5">
        <v>4</v>
      </c>
      <c r="E21" s="5">
        <v>5</v>
      </c>
      <c r="F21" s="5">
        <v>6</v>
      </c>
      <c r="G21" s="5">
        <v>7</v>
      </c>
      <c r="H21" s="5">
        <v>8</v>
      </c>
      <c r="I21" s="5">
        <v>9</v>
      </c>
      <c r="J21" s="5">
        <v>10</v>
      </c>
      <c r="K21" s="5">
        <v>11</v>
      </c>
      <c r="L21" s="5">
        <v>12</v>
      </c>
      <c r="M21" s="5">
        <v>13</v>
      </c>
      <c r="N21" s="5">
        <v>14</v>
      </c>
      <c r="O21" s="5">
        <v>15</v>
      </c>
      <c r="P21" s="5">
        <v>16</v>
      </c>
      <c r="Q21" s="5">
        <v>17</v>
      </c>
      <c r="R21" s="5">
        <v>18</v>
      </c>
      <c r="S21" s="5">
        <v>19</v>
      </c>
      <c r="T21" s="5">
        <v>20</v>
      </c>
      <c r="U21" s="5">
        <v>21</v>
      </c>
      <c r="V21" s="5">
        <v>22</v>
      </c>
      <c r="W21" s="5">
        <v>23</v>
      </c>
      <c r="X21" s="5">
        <v>24</v>
      </c>
      <c r="Y21" s="5">
        <v>25</v>
      </c>
      <c r="Z21" s="5">
        <v>26</v>
      </c>
      <c r="AA21" s="5">
        <v>27</v>
      </c>
      <c r="AB21" s="5">
        <v>28</v>
      </c>
      <c r="AC21" s="5">
        <v>29</v>
      </c>
      <c r="AD21" s="5">
        <v>30</v>
      </c>
      <c r="AE21" s="5">
        <v>31</v>
      </c>
      <c r="AF21" s="5">
        <v>32</v>
      </c>
      <c r="AG21" s="5">
        <v>33</v>
      </c>
    </row>
    <row r="22" spans="1:37" x14ac:dyDescent="0.2">
      <c r="A22" s="18"/>
      <c r="B22" s="19"/>
      <c r="C22" s="19" t="s">
        <v>52</v>
      </c>
      <c r="D22" s="20">
        <f t="shared" ref="D22:K22" si="0">SUM(D23:D118)</f>
        <v>68205</v>
      </c>
      <c r="E22" s="20">
        <f t="shared" si="0"/>
        <v>181326</v>
      </c>
      <c r="F22" s="20">
        <f t="shared" si="0"/>
        <v>248043</v>
      </c>
      <c r="G22" s="20">
        <f t="shared" si="0"/>
        <v>22734</v>
      </c>
      <c r="H22" s="20">
        <f t="shared" si="0"/>
        <v>36267</v>
      </c>
      <c r="I22" s="20">
        <f t="shared" si="0"/>
        <v>59001</v>
      </c>
      <c r="J22" s="20">
        <f t="shared" si="0"/>
        <v>109987</v>
      </c>
      <c r="K22" s="21">
        <f t="shared" si="0"/>
        <v>330725.01999999961</v>
      </c>
      <c r="L22" s="22">
        <f t="shared" ref="L22" si="1">SUM(J22/I22)</f>
        <v>1.8641548448331384</v>
      </c>
      <c r="M22" s="20">
        <f>SUM(M23:M118)</f>
        <v>14997</v>
      </c>
      <c r="N22" s="21">
        <f>SUM(N23:N118)</f>
        <v>117954.67999999991</v>
      </c>
      <c r="O22" s="22">
        <f t="shared" ref="O22" si="2">SUM(M22/G22)</f>
        <v>0.65967273686988648</v>
      </c>
      <c r="P22" s="20">
        <f>SUM(P23:P118)</f>
        <v>15762</v>
      </c>
      <c r="Q22" s="21">
        <f>SUM(Q23:Q118)</f>
        <v>190017.78</v>
      </c>
      <c r="R22" s="22">
        <f>P22/G22</f>
        <v>0.69332277645816842</v>
      </c>
      <c r="S22" s="20">
        <f>SUM(S23:S118)</f>
        <v>39166</v>
      </c>
      <c r="T22" s="21">
        <f>SUM(T23:T118)</f>
        <v>308753.7899999998</v>
      </c>
      <c r="U22" s="22">
        <f t="shared" ref="U22" si="3">SUM(S22/H22)</f>
        <v>1.0799349270686851</v>
      </c>
      <c r="V22" s="20">
        <f>SUM(V23:V118)</f>
        <v>39669</v>
      </c>
      <c r="W22" s="21">
        <f>SUM(W23:W118)</f>
        <v>1630215.5999999999</v>
      </c>
      <c r="X22" s="22">
        <f>SUM(V22/H22)</f>
        <v>1.0938042848870875</v>
      </c>
      <c r="Y22" s="20">
        <f>SUM(Y23:Y118)</f>
        <v>3387</v>
      </c>
      <c r="Z22" s="21">
        <f>SUM(Z23:Z118)</f>
        <v>70798.080000000002</v>
      </c>
      <c r="AA22" s="22">
        <f>SUM(Y22/H22)</f>
        <v>9.339068574737365E-2</v>
      </c>
      <c r="AB22" s="20">
        <f t="shared" ref="AB22:AG22" si="4">SUM(AB23:AB118)</f>
        <v>1198</v>
      </c>
      <c r="AC22" s="21">
        <f t="shared" si="4"/>
        <v>54060.03</v>
      </c>
      <c r="AD22" s="20">
        <f t="shared" si="4"/>
        <v>500</v>
      </c>
      <c r="AE22" s="21">
        <f t="shared" si="4"/>
        <v>22578.180000000004</v>
      </c>
      <c r="AF22" s="20">
        <f t="shared" si="4"/>
        <v>379</v>
      </c>
      <c r="AG22" s="21">
        <f t="shared" si="4"/>
        <v>16459.849999999999</v>
      </c>
      <c r="AH22" s="30"/>
      <c r="AI22" s="31"/>
      <c r="AJ22" s="31"/>
    </row>
    <row r="23" spans="1:37" ht="30" x14ac:dyDescent="0.2">
      <c r="A23" s="6">
        <v>1</v>
      </c>
      <c r="B23" s="16">
        <v>77</v>
      </c>
      <c r="C23" s="17" t="s">
        <v>55</v>
      </c>
      <c r="D23" s="7">
        <v>775</v>
      </c>
      <c r="E23" s="7">
        <v>2600</v>
      </c>
      <c r="F23" s="7">
        <f t="shared" ref="F23:F38" si="5">SUM(D23:E23)</f>
        <v>3375</v>
      </c>
      <c r="G23" s="7">
        <f>ROUND(D23/3,0)</f>
        <v>258</v>
      </c>
      <c r="H23" s="7">
        <f>ROUND(E23/5,0)</f>
        <v>520</v>
      </c>
      <c r="I23" s="7">
        <f t="shared" ref="I23:I86" si="6">SUM(G23:H23)</f>
        <v>778</v>
      </c>
      <c r="J23" s="7">
        <v>1080</v>
      </c>
      <c r="K23" s="8">
        <v>3227.05</v>
      </c>
      <c r="L23" s="13">
        <f t="shared" ref="L23:L42" si="7">SUM(J23/I23)</f>
        <v>1.3881748071979434</v>
      </c>
      <c r="M23" s="7">
        <v>144</v>
      </c>
      <c r="N23" s="8">
        <v>1129.4000000000001</v>
      </c>
      <c r="O23" s="13">
        <f t="shared" ref="O23:O42" si="8">SUM(M23/G23)</f>
        <v>0.55813953488372092</v>
      </c>
      <c r="P23" s="7"/>
      <c r="Q23" s="7"/>
      <c r="R23" s="14" t="s">
        <v>47</v>
      </c>
      <c r="S23" s="7">
        <v>495</v>
      </c>
      <c r="T23" s="8">
        <v>3877.79</v>
      </c>
      <c r="U23" s="13">
        <f t="shared" ref="U23:U42" si="9">SUM(S23/H23)</f>
        <v>0.95192307692307687</v>
      </c>
      <c r="V23" s="7"/>
      <c r="W23" s="7"/>
      <c r="X23" s="7" t="s">
        <v>47</v>
      </c>
      <c r="Y23" s="7"/>
      <c r="Z23" s="7"/>
      <c r="AA23" s="7" t="s">
        <v>47</v>
      </c>
      <c r="AB23" s="7"/>
      <c r="AC23" s="7"/>
      <c r="AD23" s="7"/>
      <c r="AE23" s="7"/>
      <c r="AF23" s="7"/>
      <c r="AG23" s="7"/>
      <c r="AJ23" s="31"/>
      <c r="AK23" s="31"/>
    </row>
    <row r="24" spans="1:37" ht="30" x14ac:dyDescent="0.2">
      <c r="A24" s="6">
        <v>2</v>
      </c>
      <c r="B24" s="16">
        <v>79</v>
      </c>
      <c r="C24" s="17" t="s">
        <v>56</v>
      </c>
      <c r="D24" s="7">
        <v>769</v>
      </c>
      <c r="E24" s="7">
        <v>2635</v>
      </c>
      <c r="F24" s="7">
        <f t="shared" si="5"/>
        <v>3404</v>
      </c>
      <c r="G24" s="7">
        <f t="shared" ref="G24:G87" si="10">ROUND(D24/3,0)</f>
        <v>256</v>
      </c>
      <c r="H24" s="7">
        <f t="shared" ref="H24:H87" si="11">ROUND(E24/5,0)</f>
        <v>527</v>
      </c>
      <c r="I24" s="7">
        <f t="shared" si="6"/>
        <v>783</v>
      </c>
      <c r="J24" s="7">
        <v>1018</v>
      </c>
      <c r="K24" s="8">
        <v>3054.7799999999997</v>
      </c>
      <c r="L24" s="13">
        <f t="shared" si="7"/>
        <v>1.3001277139208174</v>
      </c>
      <c r="M24" s="7">
        <v>185</v>
      </c>
      <c r="N24" s="8">
        <v>1451.8400000000001</v>
      </c>
      <c r="O24" s="13">
        <f t="shared" si="8"/>
        <v>0.72265625</v>
      </c>
      <c r="P24" s="7"/>
      <c r="Q24" s="7"/>
      <c r="R24" s="14" t="s">
        <v>47</v>
      </c>
      <c r="S24" s="7">
        <v>586</v>
      </c>
      <c r="T24" s="8">
        <v>4621.2300000000005</v>
      </c>
      <c r="U24" s="13">
        <f t="shared" si="9"/>
        <v>1.1119544592030361</v>
      </c>
      <c r="V24" s="7"/>
      <c r="W24" s="7"/>
      <c r="X24" s="7" t="s">
        <v>47</v>
      </c>
      <c r="Y24" s="7"/>
      <c r="Z24" s="7"/>
      <c r="AA24" s="7" t="s">
        <v>47</v>
      </c>
      <c r="AB24" s="7"/>
      <c r="AC24" s="7"/>
      <c r="AD24" s="7"/>
      <c r="AE24" s="7"/>
      <c r="AF24" s="7"/>
      <c r="AG24" s="7"/>
      <c r="AH24" s="30"/>
      <c r="AI24" s="31"/>
      <c r="AJ24" s="31"/>
      <c r="AK24" s="31"/>
    </row>
    <row r="25" spans="1:37" x14ac:dyDescent="0.2">
      <c r="A25" s="6">
        <v>3</v>
      </c>
      <c r="B25" s="16">
        <v>82</v>
      </c>
      <c r="C25" s="17" t="s">
        <v>57</v>
      </c>
      <c r="D25" s="7">
        <v>1781</v>
      </c>
      <c r="E25" s="7">
        <v>6967</v>
      </c>
      <c r="F25" s="7">
        <f t="shared" si="5"/>
        <v>8748</v>
      </c>
      <c r="G25" s="7">
        <f t="shared" si="10"/>
        <v>594</v>
      </c>
      <c r="H25" s="7">
        <f t="shared" si="11"/>
        <v>1393</v>
      </c>
      <c r="I25" s="7">
        <f t="shared" si="6"/>
        <v>1987</v>
      </c>
      <c r="J25" s="7">
        <v>3494</v>
      </c>
      <c r="K25" s="8">
        <v>10484.24</v>
      </c>
      <c r="L25" s="13">
        <f t="shared" si="7"/>
        <v>1.758429793658782</v>
      </c>
      <c r="M25" s="7">
        <v>399</v>
      </c>
      <c r="N25" s="8">
        <v>3137.14</v>
      </c>
      <c r="O25" s="13">
        <f t="shared" si="8"/>
        <v>0.67171717171717171</v>
      </c>
      <c r="P25" s="7"/>
      <c r="Q25" s="8"/>
      <c r="R25" s="14" t="s">
        <v>47</v>
      </c>
      <c r="S25" s="7">
        <v>1624</v>
      </c>
      <c r="T25" s="8">
        <v>12796.380000000001</v>
      </c>
      <c r="U25" s="13">
        <f t="shared" si="9"/>
        <v>1.1658291457286432</v>
      </c>
      <c r="V25" s="7"/>
      <c r="W25" s="8"/>
      <c r="X25" s="7" t="s">
        <v>47</v>
      </c>
      <c r="Y25" s="7"/>
      <c r="Z25" s="8"/>
      <c r="AA25" s="7" t="s">
        <v>47</v>
      </c>
      <c r="AB25" s="7">
        <v>12</v>
      </c>
      <c r="AC25" s="8">
        <v>540.43999999999994</v>
      </c>
      <c r="AD25" s="7"/>
      <c r="AE25" s="8"/>
      <c r="AF25" s="7"/>
      <c r="AG25" s="8"/>
      <c r="AJ25" s="31"/>
      <c r="AK25" s="31"/>
    </row>
    <row r="26" spans="1:37" x14ac:dyDescent="0.2">
      <c r="A26" s="6">
        <v>4</v>
      </c>
      <c r="B26" s="16">
        <v>91</v>
      </c>
      <c r="C26" s="17" t="s">
        <v>58</v>
      </c>
      <c r="D26" s="7">
        <v>6018</v>
      </c>
      <c r="E26" s="7">
        <v>14443</v>
      </c>
      <c r="F26" s="7">
        <f t="shared" si="5"/>
        <v>20461</v>
      </c>
      <c r="G26" s="7">
        <f t="shared" si="10"/>
        <v>2006</v>
      </c>
      <c r="H26" s="7">
        <f t="shared" si="11"/>
        <v>2889</v>
      </c>
      <c r="I26" s="7">
        <f t="shared" si="6"/>
        <v>4895</v>
      </c>
      <c r="J26" s="7">
        <v>9730</v>
      </c>
      <c r="K26" s="8">
        <v>29303.549999999996</v>
      </c>
      <c r="L26" s="13">
        <f t="shared" si="7"/>
        <v>1.9877425944841676</v>
      </c>
      <c r="M26" s="7">
        <v>1610</v>
      </c>
      <c r="N26" s="8">
        <v>12639.64</v>
      </c>
      <c r="O26" s="13">
        <f t="shared" si="8"/>
        <v>0.80259222333001001</v>
      </c>
      <c r="P26" s="7"/>
      <c r="Q26" s="8"/>
      <c r="R26" s="14" t="s">
        <v>47</v>
      </c>
      <c r="S26" s="7">
        <v>3957</v>
      </c>
      <c r="T26" s="8">
        <v>30996.39</v>
      </c>
      <c r="U26" s="13">
        <f t="shared" si="9"/>
        <v>1.3696780893042575</v>
      </c>
      <c r="V26" s="7"/>
      <c r="W26" s="8"/>
      <c r="X26" s="7" t="s">
        <v>47</v>
      </c>
      <c r="Y26" s="7"/>
      <c r="Z26" s="8"/>
      <c r="AA26" s="7" t="s">
        <v>47</v>
      </c>
      <c r="AB26" s="7">
        <v>367</v>
      </c>
      <c r="AC26" s="8">
        <v>16508.72</v>
      </c>
      <c r="AD26" s="7">
        <v>102</v>
      </c>
      <c r="AE26" s="8">
        <v>4547.9000000000005</v>
      </c>
      <c r="AF26" s="7"/>
      <c r="AG26" s="8"/>
      <c r="AJ26" s="31"/>
      <c r="AK26" s="31"/>
    </row>
    <row r="27" spans="1:37" x14ac:dyDescent="0.2">
      <c r="A27" s="6">
        <v>5</v>
      </c>
      <c r="B27" s="16">
        <v>92</v>
      </c>
      <c r="C27" s="17" t="s">
        <v>59</v>
      </c>
      <c r="D27" s="7">
        <v>11277</v>
      </c>
      <c r="E27" s="7">
        <v>19209</v>
      </c>
      <c r="F27" s="7">
        <f t="shared" si="5"/>
        <v>30486</v>
      </c>
      <c r="G27" s="7">
        <f t="shared" si="10"/>
        <v>3759</v>
      </c>
      <c r="H27" s="7">
        <f t="shared" si="11"/>
        <v>3842</v>
      </c>
      <c r="I27" s="7">
        <f t="shared" si="6"/>
        <v>7601</v>
      </c>
      <c r="J27" s="7">
        <v>13645</v>
      </c>
      <c r="K27" s="8">
        <v>41098.199999999997</v>
      </c>
      <c r="L27" s="13">
        <f t="shared" si="7"/>
        <v>1.7951585317721352</v>
      </c>
      <c r="M27" s="7">
        <v>2652</v>
      </c>
      <c r="N27" s="8">
        <v>20866.560000000001</v>
      </c>
      <c r="O27" s="13">
        <f t="shared" si="8"/>
        <v>0.70550678371907427</v>
      </c>
      <c r="P27" s="7">
        <v>2418</v>
      </c>
      <c r="Q27" s="8">
        <v>29239.920000000009</v>
      </c>
      <c r="R27" s="14" t="s">
        <v>47</v>
      </c>
      <c r="S27" s="7">
        <v>4160</v>
      </c>
      <c r="T27" s="8">
        <v>32733.119999999995</v>
      </c>
      <c r="U27" s="13">
        <f t="shared" si="9"/>
        <v>1.0827693909422176</v>
      </c>
      <c r="V27" s="7">
        <v>4256</v>
      </c>
      <c r="W27" s="8">
        <v>174880.15999999997</v>
      </c>
      <c r="X27" s="7" t="s">
        <v>47</v>
      </c>
      <c r="Y27" s="7">
        <v>308</v>
      </c>
      <c r="Z27" s="8">
        <v>6454.1500000000005</v>
      </c>
      <c r="AA27" s="7" t="s">
        <v>47</v>
      </c>
      <c r="AB27" s="7">
        <v>261</v>
      </c>
      <c r="AC27" s="8">
        <v>11756.48</v>
      </c>
      <c r="AD27" s="7">
        <v>108</v>
      </c>
      <c r="AE27" s="8">
        <v>4879.24</v>
      </c>
      <c r="AF27" s="7"/>
      <c r="AG27" s="8"/>
      <c r="AJ27" s="31"/>
      <c r="AK27" s="31"/>
    </row>
    <row r="28" spans="1:37" x14ac:dyDescent="0.2">
      <c r="A28" s="6">
        <v>6</v>
      </c>
      <c r="B28" s="16">
        <v>94</v>
      </c>
      <c r="C28" s="17" t="s">
        <v>60</v>
      </c>
      <c r="D28" s="7">
        <v>8663</v>
      </c>
      <c r="E28" s="7">
        <v>23595</v>
      </c>
      <c r="F28" s="7">
        <f t="shared" si="5"/>
        <v>32258</v>
      </c>
      <c r="G28" s="7">
        <f t="shared" si="10"/>
        <v>2888</v>
      </c>
      <c r="H28" s="7">
        <f t="shared" si="11"/>
        <v>4719</v>
      </c>
      <c r="I28" s="7">
        <f t="shared" si="6"/>
        <v>7607</v>
      </c>
      <c r="J28" s="7">
        <v>17211</v>
      </c>
      <c r="K28" s="8">
        <v>51842.31</v>
      </c>
      <c r="L28" s="13">
        <f t="shared" si="7"/>
        <v>2.2625213619035098</v>
      </c>
      <c r="M28" s="7">
        <v>2247</v>
      </c>
      <c r="N28" s="8">
        <v>17668.18</v>
      </c>
      <c r="O28" s="13">
        <f t="shared" si="8"/>
        <v>0.77804709141274242</v>
      </c>
      <c r="P28" s="7"/>
      <c r="Q28" s="8"/>
      <c r="R28" s="14" t="s">
        <v>47</v>
      </c>
      <c r="S28" s="7">
        <v>6032</v>
      </c>
      <c r="T28" s="8">
        <v>47794.54</v>
      </c>
      <c r="U28" s="13">
        <f t="shared" si="9"/>
        <v>1.278236914600551</v>
      </c>
      <c r="V28" s="7"/>
      <c r="W28" s="8"/>
      <c r="X28" s="7" t="s">
        <v>47</v>
      </c>
      <c r="Y28" s="7"/>
      <c r="Z28" s="8"/>
      <c r="AA28" s="7" t="s">
        <v>47</v>
      </c>
      <c r="AB28" s="7">
        <v>305</v>
      </c>
      <c r="AC28" s="8">
        <v>13897.259999999998</v>
      </c>
      <c r="AD28" s="7">
        <v>121</v>
      </c>
      <c r="AE28" s="8">
        <v>5483.18</v>
      </c>
      <c r="AF28" s="7"/>
      <c r="AG28" s="8"/>
      <c r="AJ28" s="31"/>
      <c r="AK28" s="31"/>
    </row>
    <row r="29" spans="1:37" x14ac:dyDescent="0.2">
      <c r="A29" s="6">
        <v>7</v>
      </c>
      <c r="B29" s="16">
        <v>96</v>
      </c>
      <c r="C29" s="17" t="s">
        <v>61</v>
      </c>
      <c r="D29" s="7">
        <v>5806</v>
      </c>
      <c r="E29" s="7">
        <v>13282</v>
      </c>
      <c r="F29" s="7">
        <f t="shared" si="5"/>
        <v>19088</v>
      </c>
      <c r="G29" s="7">
        <f t="shared" si="10"/>
        <v>1935</v>
      </c>
      <c r="H29" s="7">
        <f t="shared" si="11"/>
        <v>2656</v>
      </c>
      <c r="I29" s="7">
        <f t="shared" si="6"/>
        <v>4591</v>
      </c>
      <c r="J29" s="7">
        <v>10846</v>
      </c>
      <c r="K29" s="8">
        <v>32673.41</v>
      </c>
      <c r="L29" s="13">
        <f t="shared" si="7"/>
        <v>2.3624482683511219</v>
      </c>
      <c r="M29" s="7">
        <v>1699</v>
      </c>
      <c r="N29" s="8">
        <v>13448.65</v>
      </c>
      <c r="O29" s="13">
        <f t="shared" si="8"/>
        <v>0.87803617571059434</v>
      </c>
      <c r="P29" s="7">
        <v>975</v>
      </c>
      <c r="Q29" s="8">
        <v>11939.999999999998</v>
      </c>
      <c r="R29" s="14" t="s">
        <v>47</v>
      </c>
      <c r="S29" s="7">
        <v>3907</v>
      </c>
      <c r="T29" s="8">
        <v>31016.920000000006</v>
      </c>
      <c r="U29" s="13">
        <f t="shared" si="9"/>
        <v>1.4710090361445782</v>
      </c>
      <c r="V29" s="7">
        <v>3847</v>
      </c>
      <c r="W29" s="8">
        <v>158315.44</v>
      </c>
      <c r="X29" s="7" t="s">
        <v>47</v>
      </c>
      <c r="Y29" s="7">
        <v>199</v>
      </c>
      <c r="Z29" s="8">
        <v>4242.1100000000006</v>
      </c>
      <c r="AA29" s="7" t="s">
        <v>47</v>
      </c>
      <c r="AB29" s="7">
        <v>149</v>
      </c>
      <c r="AC29" s="8">
        <v>6718.74</v>
      </c>
      <c r="AD29" s="7">
        <v>73</v>
      </c>
      <c r="AE29" s="8">
        <v>3290.8599999999997</v>
      </c>
      <c r="AF29" s="7"/>
      <c r="AG29" s="8"/>
      <c r="AJ29" s="31"/>
      <c r="AK29" s="31"/>
    </row>
    <row r="30" spans="1:37" x14ac:dyDescent="0.2">
      <c r="A30" s="6">
        <v>8</v>
      </c>
      <c r="B30" s="16">
        <v>97</v>
      </c>
      <c r="C30" s="17" t="s">
        <v>62</v>
      </c>
      <c r="D30" s="7">
        <v>1743</v>
      </c>
      <c r="E30" s="7">
        <v>6818</v>
      </c>
      <c r="F30" s="7">
        <f t="shared" si="5"/>
        <v>8561</v>
      </c>
      <c r="G30" s="7">
        <f t="shared" si="10"/>
        <v>581</v>
      </c>
      <c r="H30" s="7">
        <f t="shared" si="11"/>
        <v>1364</v>
      </c>
      <c r="I30" s="7">
        <f t="shared" si="6"/>
        <v>1945</v>
      </c>
      <c r="J30" s="7">
        <v>5565</v>
      </c>
      <c r="K30" s="8">
        <v>16675.150000000001</v>
      </c>
      <c r="L30" s="13">
        <f t="shared" si="7"/>
        <v>2.8611825192802058</v>
      </c>
      <c r="M30" s="7">
        <v>468</v>
      </c>
      <c r="N30" s="8">
        <v>3663.85</v>
      </c>
      <c r="O30" s="13">
        <f t="shared" si="8"/>
        <v>0.80550774526678137</v>
      </c>
      <c r="P30" s="7"/>
      <c r="Q30" s="8"/>
      <c r="R30" s="14" t="s">
        <v>47</v>
      </c>
      <c r="S30" s="7">
        <v>1580</v>
      </c>
      <c r="T30" s="8">
        <v>12417.19</v>
      </c>
      <c r="U30" s="13">
        <f t="shared" si="9"/>
        <v>1.1583577712609971</v>
      </c>
      <c r="V30" s="7"/>
      <c r="W30" s="8"/>
      <c r="X30" s="7" t="s">
        <v>47</v>
      </c>
      <c r="Y30" s="7"/>
      <c r="Z30" s="8"/>
      <c r="AA30" s="7" t="s">
        <v>47</v>
      </c>
      <c r="AB30" s="7"/>
      <c r="AC30" s="8"/>
      <c r="AD30" s="7"/>
      <c r="AE30" s="8"/>
      <c r="AF30" s="7"/>
      <c r="AG30" s="8"/>
      <c r="AJ30" s="31"/>
      <c r="AK30" s="31"/>
    </row>
    <row r="31" spans="1:37" ht="30" x14ac:dyDescent="0.2">
      <c r="A31" s="6">
        <v>9</v>
      </c>
      <c r="B31" s="16">
        <v>99</v>
      </c>
      <c r="C31" s="17" t="s">
        <v>63</v>
      </c>
      <c r="D31" s="7">
        <v>532</v>
      </c>
      <c r="E31" s="7">
        <v>2319</v>
      </c>
      <c r="F31" s="7">
        <f t="shared" si="5"/>
        <v>2851</v>
      </c>
      <c r="G31" s="7">
        <f t="shared" si="10"/>
        <v>177</v>
      </c>
      <c r="H31" s="7">
        <f t="shared" si="11"/>
        <v>464</v>
      </c>
      <c r="I31" s="7">
        <f t="shared" si="6"/>
        <v>641</v>
      </c>
      <c r="J31" s="7">
        <v>1232</v>
      </c>
      <c r="K31" s="8">
        <v>3689.22</v>
      </c>
      <c r="L31" s="13">
        <f t="shared" si="7"/>
        <v>1.921996879875195</v>
      </c>
      <c r="M31" s="7">
        <v>100</v>
      </c>
      <c r="N31" s="8">
        <v>780.36</v>
      </c>
      <c r="O31" s="13">
        <f t="shared" si="8"/>
        <v>0.56497175141242939</v>
      </c>
      <c r="P31" s="7">
        <v>7448</v>
      </c>
      <c r="Q31" s="8">
        <v>89524.68</v>
      </c>
      <c r="R31" s="14" t="s">
        <v>47</v>
      </c>
      <c r="S31" s="7">
        <v>472</v>
      </c>
      <c r="T31" s="8">
        <v>3695.52</v>
      </c>
      <c r="U31" s="13">
        <f t="shared" si="9"/>
        <v>1.0172413793103448</v>
      </c>
      <c r="V31" s="7">
        <v>18958</v>
      </c>
      <c r="W31" s="8">
        <v>779103.76</v>
      </c>
      <c r="X31" s="7" t="s">
        <v>47</v>
      </c>
      <c r="Y31" s="7">
        <v>1532</v>
      </c>
      <c r="Z31" s="8">
        <v>31955.739999999994</v>
      </c>
      <c r="AA31" s="7" t="s">
        <v>47</v>
      </c>
      <c r="AB31" s="7">
        <v>12</v>
      </c>
      <c r="AC31" s="8">
        <v>551.9</v>
      </c>
      <c r="AD31" s="7">
        <v>10</v>
      </c>
      <c r="AE31" s="8">
        <v>451.63999999999942</v>
      </c>
      <c r="AF31" s="7">
        <v>266</v>
      </c>
      <c r="AG31" s="8">
        <v>11551.82</v>
      </c>
      <c r="AJ31" s="31"/>
      <c r="AK31" s="31"/>
    </row>
    <row r="32" spans="1:37" x14ac:dyDescent="0.2">
      <c r="A32" s="6">
        <v>10</v>
      </c>
      <c r="B32" s="16">
        <v>100</v>
      </c>
      <c r="C32" s="17" t="s">
        <v>64</v>
      </c>
      <c r="D32" s="7">
        <v>3492</v>
      </c>
      <c r="E32" s="7">
        <v>12264</v>
      </c>
      <c r="F32" s="7">
        <f t="shared" si="5"/>
        <v>15756</v>
      </c>
      <c r="G32" s="7">
        <f t="shared" si="10"/>
        <v>1164</v>
      </c>
      <c r="H32" s="7">
        <f t="shared" si="11"/>
        <v>2453</v>
      </c>
      <c r="I32" s="7">
        <f t="shared" si="6"/>
        <v>3617</v>
      </c>
      <c r="J32" s="7">
        <v>6773</v>
      </c>
      <c r="K32" s="8">
        <v>20313.829999999991</v>
      </c>
      <c r="L32" s="13">
        <f t="shared" si="7"/>
        <v>1.8725463090959358</v>
      </c>
      <c r="M32" s="7">
        <v>805</v>
      </c>
      <c r="N32" s="8">
        <v>6318.4800000000023</v>
      </c>
      <c r="O32" s="13">
        <f t="shared" si="8"/>
        <v>0.69158075601374569</v>
      </c>
      <c r="P32" s="7"/>
      <c r="Q32" s="8"/>
      <c r="R32" s="14" t="s">
        <v>47</v>
      </c>
      <c r="S32" s="7">
        <v>3038</v>
      </c>
      <c r="T32" s="8">
        <v>23987.369999999974</v>
      </c>
      <c r="U32" s="13">
        <f t="shared" si="9"/>
        <v>1.2384834896045658</v>
      </c>
      <c r="V32" s="7"/>
      <c r="W32" s="8"/>
      <c r="X32" s="7" t="s">
        <v>47</v>
      </c>
      <c r="Y32" s="7"/>
      <c r="Z32" s="8"/>
      <c r="AA32" s="7" t="s">
        <v>47</v>
      </c>
      <c r="AB32" s="7"/>
      <c r="AC32" s="8"/>
      <c r="AD32" s="7"/>
      <c r="AE32" s="8"/>
      <c r="AF32" s="7"/>
      <c r="AG32" s="8"/>
      <c r="AJ32" s="31"/>
      <c r="AK32" s="31"/>
    </row>
    <row r="33" spans="1:37" ht="30" x14ac:dyDescent="0.2">
      <c r="A33" s="6">
        <v>11</v>
      </c>
      <c r="B33" s="16">
        <v>101</v>
      </c>
      <c r="C33" s="17" t="s">
        <v>65</v>
      </c>
      <c r="D33" s="7">
        <v>96</v>
      </c>
      <c r="E33" s="7">
        <v>447</v>
      </c>
      <c r="F33" s="7">
        <f t="shared" si="5"/>
        <v>543</v>
      </c>
      <c r="G33" s="7">
        <f t="shared" si="10"/>
        <v>32</v>
      </c>
      <c r="H33" s="7">
        <f t="shared" si="11"/>
        <v>89</v>
      </c>
      <c r="I33" s="7">
        <f t="shared" si="6"/>
        <v>121</v>
      </c>
      <c r="J33" s="7">
        <v>487</v>
      </c>
      <c r="K33" s="8">
        <v>1471.02</v>
      </c>
      <c r="L33" s="13">
        <f t="shared" si="7"/>
        <v>4.0247933884297522</v>
      </c>
      <c r="M33" s="7">
        <v>20</v>
      </c>
      <c r="N33" s="8">
        <v>159.69</v>
      </c>
      <c r="O33" s="13">
        <f t="shared" si="8"/>
        <v>0.625</v>
      </c>
      <c r="P33" s="7"/>
      <c r="Q33" s="8"/>
      <c r="R33" s="14" t="s">
        <v>47</v>
      </c>
      <c r="S33" s="7">
        <v>127</v>
      </c>
      <c r="T33" s="8">
        <v>1004.35</v>
      </c>
      <c r="U33" s="13">
        <f t="shared" si="9"/>
        <v>1.4269662921348314</v>
      </c>
      <c r="V33" s="7"/>
      <c r="W33" s="8"/>
      <c r="X33" s="7" t="s">
        <v>47</v>
      </c>
      <c r="Y33" s="7"/>
      <c r="Z33" s="8"/>
      <c r="AA33" s="7" t="s">
        <v>47</v>
      </c>
      <c r="AB33" s="7"/>
      <c r="AC33" s="8"/>
      <c r="AD33" s="7"/>
      <c r="AE33" s="8"/>
      <c r="AF33" s="7"/>
      <c r="AG33" s="8"/>
      <c r="AJ33" s="31"/>
      <c r="AK33" s="31"/>
    </row>
    <row r="34" spans="1:37" ht="30" x14ac:dyDescent="0.2">
      <c r="A34" s="6">
        <v>12</v>
      </c>
      <c r="B34" s="16">
        <v>102</v>
      </c>
      <c r="C34" s="17" t="s">
        <v>66</v>
      </c>
      <c r="D34" s="7">
        <v>515</v>
      </c>
      <c r="E34" s="7">
        <v>1999</v>
      </c>
      <c r="F34" s="7">
        <f t="shared" si="5"/>
        <v>2514</v>
      </c>
      <c r="G34" s="7">
        <f t="shared" si="10"/>
        <v>172</v>
      </c>
      <c r="H34" s="7">
        <f t="shared" si="11"/>
        <v>400</v>
      </c>
      <c r="I34" s="7">
        <f t="shared" si="6"/>
        <v>572</v>
      </c>
      <c r="J34" s="7">
        <v>1994</v>
      </c>
      <c r="K34" s="8">
        <v>5922.99</v>
      </c>
      <c r="L34" s="13">
        <f t="shared" si="7"/>
        <v>3.4860139860139858</v>
      </c>
      <c r="M34" s="7">
        <v>128</v>
      </c>
      <c r="N34" s="8">
        <v>996.02</v>
      </c>
      <c r="O34" s="13">
        <f t="shared" si="8"/>
        <v>0.7441860465116279</v>
      </c>
      <c r="P34" s="7"/>
      <c r="Q34" s="8"/>
      <c r="R34" s="14" t="s">
        <v>47</v>
      </c>
      <c r="S34" s="7">
        <v>539</v>
      </c>
      <c r="T34" s="8">
        <v>4216.78</v>
      </c>
      <c r="U34" s="13">
        <f t="shared" si="9"/>
        <v>1.3474999999999999</v>
      </c>
      <c r="V34" s="7"/>
      <c r="W34" s="8"/>
      <c r="X34" s="7" t="s">
        <v>47</v>
      </c>
      <c r="Y34" s="7"/>
      <c r="Z34" s="8"/>
      <c r="AA34" s="7" t="s">
        <v>47</v>
      </c>
      <c r="AB34" s="7"/>
      <c r="AC34" s="8"/>
      <c r="AD34" s="7"/>
      <c r="AE34" s="8"/>
      <c r="AF34" s="7"/>
      <c r="AG34" s="8"/>
      <c r="AJ34" s="31"/>
      <c r="AK34" s="31"/>
    </row>
    <row r="35" spans="1:37" x14ac:dyDescent="0.2">
      <c r="A35" s="6">
        <v>13</v>
      </c>
      <c r="B35" s="16">
        <v>104</v>
      </c>
      <c r="C35" s="17" t="s">
        <v>67</v>
      </c>
      <c r="D35" s="7">
        <v>270</v>
      </c>
      <c r="E35" s="7">
        <v>1043</v>
      </c>
      <c r="F35" s="7">
        <f t="shared" si="5"/>
        <v>1313</v>
      </c>
      <c r="G35" s="7">
        <f t="shared" si="10"/>
        <v>90</v>
      </c>
      <c r="H35" s="7">
        <f t="shared" si="11"/>
        <v>209</v>
      </c>
      <c r="I35" s="7">
        <f t="shared" si="6"/>
        <v>299</v>
      </c>
      <c r="J35" s="7">
        <v>391</v>
      </c>
      <c r="K35" s="8">
        <v>1172.1100000000001</v>
      </c>
      <c r="L35" s="13">
        <f t="shared" si="7"/>
        <v>1.3076923076923077</v>
      </c>
      <c r="M35" s="7">
        <v>40</v>
      </c>
      <c r="N35" s="8">
        <v>314.02</v>
      </c>
      <c r="O35" s="13">
        <f t="shared" si="8"/>
        <v>0.44444444444444442</v>
      </c>
      <c r="P35" s="7"/>
      <c r="Q35" s="8"/>
      <c r="R35" s="14" t="s">
        <v>47</v>
      </c>
      <c r="S35" s="7">
        <v>118</v>
      </c>
      <c r="T35" s="8">
        <v>936.61</v>
      </c>
      <c r="U35" s="13">
        <f t="shared" si="9"/>
        <v>0.56459330143540665</v>
      </c>
      <c r="V35" s="7"/>
      <c r="W35" s="8"/>
      <c r="X35" s="7" t="s">
        <v>47</v>
      </c>
      <c r="Y35" s="7"/>
      <c r="Z35" s="8"/>
      <c r="AA35" s="7" t="s">
        <v>47</v>
      </c>
      <c r="AB35" s="7"/>
      <c r="AC35" s="8"/>
      <c r="AD35" s="7"/>
      <c r="AE35" s="8"/>
      <c r="AF35" s="7"/>
      <c r="AG35" s="8"/>
      <c r="AJ35" s="31"/>
      <c r="AK35" s="31"/>
    </row>
    <row r="36" spans="1:37" ht="30" x14ac:dyDescent="0.2">
      <c r="A36" s="6">
        <v>14</v>
      </c>
      <c r="B36" s="16">
        <v>108</v>
      </c>
      <c r="C36" s="17" t="s">
        <v>68</v>
      </c>
      <c r="D36" s="7">
        <v>291</v>
      </c>
      <c r="E36" s="7">
        <v>1231</v>
      </c>
      <c r="F36" s="7">
        <f t="shared" si="5"/>
        <v>1522</v>
      </c>
      <c r="G36" s="7">
        <f t="shared" si="10"/>
        <v>97</v>
      </c>
      <c r="H36" s="7">
        <f t="shared" si="11"/>
        <v>246</v>
      </c>
      <c r="I36" s="7">
        <f t="shared" si="6"/>
        <v>343</v>
      </c>
      <c r="J36" s="7">
        <v>862</v>
      </c>
      <c r="K36" s="8">
        <v>2613.77</v>
      </c>
      <c r="L36" s="13">
        <f t="shared" si="7"/>
        <v>2.5131195335276968</v>
      </c>
      <c r="M36" s="7">
        <v>100</v>
      </c>
      <c r="N36" s="8">
        <v>793.76</v>
      </c>
      <c r="O36" s="13">
        <f t="shared" si="8"/>
        <v>1.0309278350515463</v>
      </c>
      <c r="P36" s="7"/>
      <c r="Q36" s="8"/>
      <c r="R36" s="14" t="s">
        <v>47</v>
      </c>
      <c r="S36" s="7">
        <v>365</v>
      </c>
      <c r="T36" s="8">
        <v>2907.8100000000004</v>
      </c>
      <c r="U36" s="13">
        <f t="shared" si="9"/>
        <v>1.4837398373983739</v>
      </c>
      <c r="V36" s="7"/>
      <c r="W36" s="8"/>
      <c r="X36" s="7" t="s">
        <v>47</v>
      </c>
      <c r="Y36" s="7"/>
      <c r="Z36" s="8"/>
      <c r="AA36" s="7" t="s">
        <v>47</v>
      </c>
      <c r="AB36" s="7">
        <v>9</v>
      </c>
      <c r="AC36" s="8">
        <v>399.59999999999997</v>
      </c>
      <c r="AD36" s="7">
        <v>8</v>
      </c>
      <c r="AE36" s="8">
        <v>366.66</v>
      </c>
      <c r="AF36" s="7"/>
      <c r="AG36" s="8"/>
      <c r="AJ36" s="31"/>
      <c r="AK36" s="31"/>
    </row>
    <row r="37" spans="1:37" ht="30" x14ac:dyDescent="0.2">
      <c r="A37" s="6">
        <v>15</v>
      </c>
      <c r="B37" s="16">
        <v>109</v>
      </c>
      <c r="C37" s="17" t="s">
        <v>69</v>
      </c>
      <c r="D37" s="7">
        <v>817</v>
      </c>
      <c r="E37" s="7">
        <v>3503</v>
      </c>
      <c r="F37" s="7">
        <f t="shared" si="5"/>
        <v>4320</v>
      </c>
      <c r="G37" s="7">
        <f t="shared" si="10"/>
        <v>272</v>
      </c>
      <c r="H37" s="7">
        <f t="shared" si="11"/>
        <v>701</v>
      </c>
      <c r="I37" s="7">
        <f t="shared" si="6"/>
        <v>973</v>
      </c>
      <c r="J37" s="7">
        <v>2062</v>
      </c>
      <c r="K37" s="8">
        <v>6176.77</v>
      </c>
      <c r="L37" s="13">
        <f t="shared" si="7"/>
        <v>2.119218910585817</v>
      </c>
      <c r="M37" s="7">
        <v>199</v>
      </c>
      <c r="N37" s="8">
        <v>1561.6799999999998</v>
      </c>
      <c r="O37" s="13">
        <f t="shared" si="8"/>
        <v>0.73161764705882348</v>
      </c>
      <c r="P37" s="7"/>
      <c r="Q37" s="8"/>
      <c r="R37" s="14" t="s">
        <v>47</v>
      </c>
      <c r="S37" s="7">
        <v>821</v>
      </c>
      <c r="T37" s="8">
        <v>6453.2</v>
      </c>
      <c r="U37" s="13">
        <f t="shared" si="9"/>
        <v>1.1711840228245365</v>
      </c>
      <c r="V37" s="7"/>
      <c r="W37" s="8"/>
      <c r="X37" s="7" t="s">
        <v>47</v>
      </c>
      <c r="Y37" s="7"/>
      <c r="Z37" s="8"/>
      <c r="AA37" s="7" t="s">
        <v>47</v>
      </c>
      <c r="AB37" s="7"/>
      <c r="AC37" s="8"/>
      <c r="AD37" s="7"/>
      <c r="AE37" s="8"/>
      <c r="AF37" s="7"/>
      <c r="AG37" s="8"/>
      <c r="AJ37" s="31"/>
      <c r="AK37" s="31"/>
    </row>
    <row r="38" spans="1:37" x14ac:dyDescent="0.2">
      <c r="A38" s="6">
        <v>16</v>
      </c>
      <c r="B38" s="16">
        <v>158</v>
      </c>
      <c r="C38" s="17" t="s">
        <v>70</v>
      </c>
      <c r="D38" s="7">
        <v>469</v>
      </c>
      <c r="E38" s="7">
        <v>1632</v>
      </c>
      <c r="F38" s="7">
        <f t="shared" si="5"/>
        <v>2101</v>
      </c>
      <c r="G38" s="7">
        <f t="shared" si="10"/>
        <v>156</v>
      </c>
      <c r="H38" s="7">
        <f t="shared" si="11"/>
        <v>326</v>
      </c>
      <c r="I38" s="7">
        <f t="shared" si="6"/>
        <v>482</v>
      </c>
      <c r="J38" s="7">
        <v>812</v>
      </c>
      <c r="K38" s="8">
        <v>2431.27</v>
      </c>
      <c r="L38" s="13">
        <f t="shared" si="7"/>
        <v>1.6846473029045643</v>
      </c>
      <c r="M38" s="7">
        <v>87</v>
      </c>
      <c r="N38" s="8">
        <v>678.94</v>
      </c>
      <c r="O38" s="13">
        <f t="shared" si="8"/>
        <v>0.55769230769230771</v>
      </c>
      <c r="P38" s="7"/>
      <c r="Q38" s="8"/>
      <c r="R38" s="14" t="s">
        <v>47</v>
      </c>
      <c r="S38" s="7">
        <v>327</v>
      </c>
      <c r="T38" s="8">
        <v>2551.6700000000005</v>
      </c>
      <c r="U38" s="13">
        <f t="shared" si="9"/>
        <v>1.0030674846625767</v>
      </c>
      <c r="V38" s="7"/>
      <c r="W38" s="8"/>
      <c r="X38" s="7" t="s">
        <v>47</v>
      </c>
      <c r="Y38" s="7"/>
      <c r="Z38" s="8"/>
      <c r="AA38" s="7" t="s">
        <v>47</v>
      </c>
      <c r="AB38" s="7"/>
      <c r="AC38" s="8"/>
      <c r="AD38" s="7"/>
      <c r="AE38" s="8"/>
      <c r="AF38" s="7"/>
      <c r="AG38" s="8"/>
      <c r="AJ38" s="31"/>
      <c r="AK38" s="31"/>
    </row>
    <row r="39" spans="1:37" x14ac:dyDescent="0.2">
      <c r="A39" s="6">
        <v>17</v>
      </c>
      <c r="B39" s="6">
        <v>160</v>
      </c>
      <c r="C39" s="41" t="s">
        <v>136</v>
      </c>
      <c r="D39" s="42">
        <v>132</v>
      </c>
      <c r="E39" s="42">
        <v>543</v>
      </c>
      <c r="F39" s="42">
        <v>675</v>
      </c>
      <c r="G39" s="7">
        <f t="shared" si="10"/>
        <v>44</v>
      </c>
      <c r="H39" s="7">
        <f t="shared" si="11"/>
        <v>109</v>
      </c>
      <c r="I39" s="7">
        <f t="shared" si="6"/>
        <v>153</v>
      </c>
      <c r="J39" s="42">
        <v>106</v>
      </c>
      <c r="K39" s="42">
        <v>316.75999999999993</v>
      </c>
      <c r="L39" s="13">
        <f t="shared" si="7"/>
        <v>0.69281045751633985</v>
      </c>
      <c r="M39" s="42">
        <v>14</v>
      </c>
      <c r="N39" s="42">
        <v>109.17</v>
      </c>
      <c r="O39" s="13">
        <f t="shared" si="8"/>
        <v>0.31818181818181818</v>
      </c>
      <c r="P39" s="42"/>
      <c r="Q39" s="42"/>
      <c r="R39" s="14" t="s">
        <v>47</v>
      </c>
      <c r="S39" s="42">
        <v>54</v>
      </c>
      <c r="T39" s="42">
        <v>426.54000000000008</v>
      </c>
      <c r="U39" s="13">
        <f t="shared" si="9"/>
        <v>0.49541284403669728</v>
      </c>
      <c r="V39" s="42"/>
      <c r="W39" s="42"/>
      <c r="X39" s="7" t="s">
        <v>47</v>
      </c>
      <c r="Y39" s="42"/>
      <c r="Z39" s="42"/>
      <c r="AA39" s="7" t="s">
        <v>47</v>
      </c>
      <c r="AB39" s="42"/>
      <c r="AC39" s="42"/>
      <c r="AD39" s="42">
        <v>1</v>
      </c>
      <c r="AE39" s="42">
        <v>44.4</v>
      </c>
      <c r="AF39" s="42"/>
      <c r="AG39" s="42"/>
      <c r="AJ39" s="31"/>
    </row>
    <row r="40" spans="1:37" x14ac:dyDescent="0.2">
      <c r="A40" s="6">
        <v>18</v>
      </c>
      <c r="B40" s="6">
        <v>353</v>
      </c>
      <c r="C40" s="41" t="s">
        <v>137</v>
      </c>
      <c r="D40" s="42" t="s">
        <v>49</v>
      </c>
      <c r="E40" s="42" t="s">
        <v>49</v>
      </c>
      <c r="F40" s="42" t="s">
        <v>49</v>
      </c>
      <c r="G40" s="7" t="s">
        <v>49</v>
      </c>
      <c r="H40" s="7" t="s">
        <v>49</v>
      </c>
      <c r="I40" s="7">
        <f t="shared" si="6"/>
        <v>0</v>
      </c>
      <c r="J40" s="42"/>
      <c r="K40" s="42"/>
      <c r="L40" s="13"/>
      <c r="M40" s="42"/>
      <c r="N40" s="42"/>
      <c r="O40" s="13"/>
      <c r="P40" s="42"/>
      <c r="Q40" s="42"/>
      <c r="R40" s="14"/>
      <c r="S40" s="42"/>
      <c r="T40" s="42"/>
      <c r="U40" s="13"/>
      <c r="V40" s="42"/>
      <c r="W40" s="42"/>
      <c r="X40" s="7"/>
      <c r="Y40" s="42"/>
      <c r="Z40" s="42"/>
      <c r="AA40" s="7"/>
      <c r="AB40" s="42">
        <v>11</v>
      </c>
      <c r="AC40" s="42">
        <v>503.67999999999995</v>
      </c>
      <c r="AD40" s="42">
        <v>27</v>
      </c>
      <c r="AE40" s="42">
        <v>1252.2800000000002</v>
      </c>
      <c r="AF40" s="42"/>
      <c r="AG40" s="42"/>
      <c r="AJ40" s="31"/>
    </row>
    <row r="41" spans="1:37" x14ac:dyDescent="0.2">
      <c r="A41" s="6">
        <v>19</v>
      </c>
      <c r="B41" s="16">
        <v>364</v>
      </c>
      <c r="C41" s="17" t="s">
        <v>71</v>
      </c>
      <c r="D41" s="7">
        <v>292</v>
      </c>
      <c r="E41" s="7">
        <v>1880</v>
      </c>
      <c r="F41" s="7">
        <f>SUM(D41:E41)</f>
        <v>2172</v>
      </c>
      <c r="G41" s="7">
        <f t="shared" si="10"/>
        <v>97</v>
      </c>
      <c r="H41" s="7">
        <f t="shared" si="11"/>
        <v>376</v>
      </c>
      <c r="I41" s="7">
        <f t="shared" si="6"/>
        <v>473</v>
      </c>
      <c r="J41" s="7">
        <v>673</v>
      </c>
      <c r="K41" s="8">
        <v>2010.3300000000002</v>
      </c>
      <c r="L41" s="13">
        <f t="shared" si="7"/>
        <v>1.4228329809725158</v>
      </c>
      <c r="M41" s="7">
        <v>32</v>
      </c>
      <c r="N41" s="8">
        <v>250.01</v>
      </c>
      <c r="O41" s="13">
        <f t="shared" si="8"/>
        <v>0.32989690721649484</v>
      </c>
      <c r="P41" s="7">
        <v>424</v>
      </c>
      <c r="Q41" s="8">
        <v>5087.1000000000022</v>
      </c>
      <c r="R41" s="14" t="s">
        <v>47</v>
      </c>
      <c r="S41" s="7">
        <v>314</v>
      </c>
      <c r="T41" s="8">
        <v>2470.35</v>
      </c>
      <c r="U41" s="13">
        <f t="shared" si="9"/>
        <v>0.83510638297872342</v>
      </c>
      <c r="V41" s="7">
        <v>1430</v>
      </c>
      <c r="W41" s="8">
        <v>58762.159999999996</v>
      </c>
      <c r="X41" s="7" t="s">
        <v>47</v>
      </c>
      <c r="Y41" s="7">
        <v>148</v>
      </c>
      <c r="Z41" s="8">
        <v>3088.61</v>
      </c>
      <c r="AA41" s="7" t="s">
        <v>47</v>
      </c>
      <c r="AB41" s="7"/>
      <c r="AC41" s="8"/>
      <c r="AD41" s="7"/>
      <c r="AE41" s="8"/>
      <c r="AF41" s="7">
        <v>113</v>
      </c>
      <c r="AG41" s="8">
        <f>4865.28+42.75</f>
        <v>4908.03</v>
      </c>
      <c r="AJ41" s="31"/>
      <c r="AK41" s="31"/>
    </row>
    <row r="42" spans="1:37" ht="30" x14ac:dyDescent="0.2">
      <c r="A42" s="6">
        <v>20</v>
      </c>
      <c r="B42" s="16">
        <v>463</v>
      </c>
      <c r="C42" s="17" t="s">
        <v>15</v>
      </c>
      <c r="D42" s="7">
        <v>360</v>
      </c>
      <c r="E42" s="7">
        <v>2377</v>
      </c>
      <c r="F42" s="7">
        <f>SUM(D42:E42)</f>
        <v>2737</v>
      </c>
      <c r="G42" s="7">
        <f t="shared" si="10"/>
        <v>120</v>
      </c>
      <c r="H42" s="7">
        <f t="shared" si="11"/>
        <v>475</v>
      </c>
      <c r="I42" s="7">
        <f t="shared" si="6"/>
        <v>595</v>
      </c>
      <c r="J42" s="7">
        <v>1066</v>
      </c>
      <c r="K42" s="8">
        <v>3212.61</v>
      </c>
      <c r="L42" s="13">
        <f t="shared" si="7"/>
        <v>1.7915966386554623</v>
      </c>
      <c r="M42" s="7">
        <v>63</v>
      </c>
      <c r="N42" s="8">
        <v>495.62</v>
      </c>
      <c r="O42" s="13">
        <f t="shared" si="8"/>
        <v>0.52500000000000002</v>
      </c>
      <c r="P42" s="7"/>
      <c r="Q42" s="8"/>
      <c r="R42" s="14" t="s">
        <v>47</v>
      </c>
      <c r="S42" s="7">
        <v>424</v>
      </c>
      <c r="T42" s="8">
        <v>3343.62</v>
      </c>
      <c r="U42" s="13">
        <f t="shared" si="9"/>
        <v>0.89263157894736844</v>
      </c>
      <c r="V42" s="7"/>
      <c r="W42" s="8"/>
      <c r="X42" s="7" t="s">
        <v>47</v>
      </c>
      <c r="Y42" s="7"/>
      <c r="Z42" s="8"/>
      <c r="AA42" s="7" t="s">
        <v>47</v>
      </c>
      <c r="AB42" s="7">
        <v>6</v>
      </c>
      <c r="AC42" s="8">
        <v>274.03999999999996</v>
      </c>
      <c r="AD42" s="7"/>
      <c r="AE42" s="8"/>
      <c r="AF42" s="7"/>
      <c r="AG42" s="8"/>
      <c r="AJ42" s="31"/>
      <c r="AK42" s="31"/>
    </row>
    <row r="43" spans="1:37" x14ac:dyDescent="0.2">
      <c r="A43" s="6">
        <v>21</v>
      </c>
      <c r="B43" s="16">
        <v>490</v>
      </c>
      <c r="C43" s="17" t="s">
        <v>53</v>
      </c>
      <c r="D43" s="7" t="s">
        <v>49</v>
      </c>
      <c r="E43" s="7" t="s">
        <v>49</v>
      </c>
      <c r="F43" s="7" t="s">
        <v>49</v>
      </c>
      <c r="G43" s="7" t="s">
        <v>49</v>
      </c>
      <c r="H43" s="7" t="s">
        <v>49</v>
      </c>
      <c r="I43" s="7">
        <f t="shared" si="6"/>
        <v>0</v>
      </c>
      <c r="J43" s="7"/>
      <c r="K43" s="8"/>
      <c r="L43" s="13"/>
      <c r="M43" s="7"/>
      <c r="N43" s="8"/>
      <c r="O43" s="13"/>
      <c r="P43" s="7"/>
      <c r="Q43" s="8"/>
      <c r="R43" s="14" t="s">
        <v>47</v>
      </c>
      <c r="S43" s="7"/>
      <c r="T43" s="8"/>
      <c r="U43" s="13"/>
      <c r="V43" s="7"/>
      <c r="W43" s="8"/>
      <c r="X43" s="7" t="s">
        <v>47</v>
      </c>
      <c r="Y43" s="7"/>
      <c r="Z43" s="8"/>
      <c r="AA43" s="7" t="s">
        <v>47</v>
      </c>
      <c r="AB43" s="7">
        <v>10</v>
      </c>
      <c r="AC43" s="8">
        <v>443.99999999999994</v>
      </c>
      <c r="AD43" s="7">
        <v>9</v>
      </c>
      <c r="AE43" s="8">
        <v>411.05999999999995</v>
      </c>
      <c r="AF43" s="7"/>
      <c r="AG43" s="8"/>
      <c r="AJ43" s="31"/>
      <c r="AK43" s="31"/>
    </row>
    <row r="44" spans="1:37" x14ac:dyDescent="0.2">
      <c r="A44" s="6">
        <v>22</v>
      </c>
      <c r="B44" s="16">
        <v>510</v>
      </c>
      <c r="C44" s="17" t="s">
        <v>72</v>
      </c>
      <c r="D44" s="7" t="s">
        <v>49</v>
      </c>
      <c r="E44" s="7" t="s">
        <v>49</v>
      </c>
      <c r="F44" s="7" t="s">
        <v>49</v>
      </c>
      <c r="G44" s="7" t="s">
        <v>49</v>
      </c>
      <c r="H44" s="7" t="s">
        <v>49</v>
      </c>
      <c r="I44" s="7">
        <f t="shared" si="6"/>
        <v>0</v>
      </c>
      <c r="J44" s="7"/>
      <c r="K44" s="8"/>
      <c r="L44" s="13"/>
      <c r="M44" s="7"/>
      <c r="N44" s="8"/>
      <c r="O44" s="13"/>
      <c r="P44" s="7">
        <v>132</v>
      </c>
      <c r="Q44" s="8">
        <v>1578.36</v>
      </c>
      <c r="R44" s="14" t="s">
        <v>47</v>
      </c>
      <c r="S44" s="7"/>
      <c r="T44" s="8"/>
      <c r="U44" s="13"/>
      <c r="V44" s="7"/>
      <c r="W44" s="8"/>
      <c r="X44" s="7" t="s">
        <v>47</v>
      </c>
      <c r="Y44" s="7"/>
      <c r="Z44" s="8"/>
      <c r="AA44" s="7" t="s">
        <v>47</v>
      </c>
      <c r="AB44" s="7">
        <v>17</v>
      </c>
      <c r="AC44" s="8">
        <v>754.8</v>
      </c>
      <c r="AD44" s="7"/>
      <c r="AE44" s="8"/>
      <c r="AF44" s="7"/>
      <c r="AG44" s="8"/>
      <c r="AJ44" s="31"/>
      <c r="AK44" s="31"/>
    </row>
    <row r="45" spans="1:37" x14ac:dyDescent="0.2">
      <c r="A45" s="6">
        <v>23</v>
      </c>
      <c r="B45" s="16">
        <v>513</v>
      </c>
      <c r="C45" s="17" t="s">
        <v>135</v>
      </c>
      <c r="D45" s="7">
        <v>581</v>
      </c>
      <c r="E45" s="7">
        <v>2703</v>
      </c>
      <c r="F45" s="7">
        <v>3284</v>
      </c>
      <c r="G45" s="7">
        <f t="shared" si="10"/>
        <v>194</v>
      </c>
      <c r="H45" s="7">
        <f t="shared" si="11"/>
        <v>541</v>
      </c>
      <c r="I45" s="7">
        <f t="shared" si="6"/>
        <v>735</v>
      </c>
      <c r="J45" s="7">
        <v>1012</v>
      </c>
      <c r="K45" s="8">
        <v>3047.27</v>
      </c>
      <c r="L45" s="13">
        <v>0</v>
      </c>
      <c r="M45" s="7">
        <v>69</v>
      </c>
      <c r="N45" s="8">
        <v>542.12</v>
      </c>
      <c r="O45" s="13">
        <v>0</v>
      </c>
      <c r="P45" s="7"/>
      <c r="Q45" s="7"/>
      <c r="R45" s="14" t="s">
        <v>47</v>
      </c>
      <c r="S45" s="7">
        <v>317</v>
      </c>
      <c r="T45" s="8">
        <v>2502.98</v>
      </c>
      <c r="U45" s="13">
        <v>0</v>
      </c>
      <c r="V45" s="7"/>
      <c r="W45" s="7"/>
      <c r="X45" s="7" t="s">
        <v>47</v>
      </c>
      <c r="Y45" s="7"/>
      <c r="Z45" s="7"/>
      <c r="AA45" s="7" t="s">
        <v>47</v>
      </c>
      <c r="AB45" s="7">
        <v>6</v>
      </c>
      <c r="AC45" s="7">
        <v>266.39999999999998</v>
      </c>
      <c r="AD45" s="7"/>
      <c r="AE45" s="7"/>
      <c r="AF45" s="7"/>
      <c r="AG45" s="7"/>
      <c r="AJ45" s="31"/>
      <c r="AK45" s="31"/>
    </row>
    <row r="46" spans="1:37" ht="30" x14ac:dyDescent="0.2">
      <c r="A46" s="6">
        <v>24</v>
      </c>
      <c r="B46" s="16">
        <v>573</v>
      </c>
      <c r="C46" s="17" t="s">
        <v>127</v>
      </c>
      <c r="D46" s="7">
        <v>56</v>
      </c>
      <c r="E46" s="7">
        <v>385</v>
      </c>
      <c r="F46" s="7">
        <f t="shared" ref="F46:F75" si="12">SUM(D46:E46)</f>
        <v>441</v>
      </c>
      <c r="G46" s="7">
        <f t="shared" si="10"/>
        <v>19</v>
      </c>
      <c r="H46" s="7">
        <f t="shared" si="11"/>
        <v>77</v>
      </c>
      <c r="I46" s="7">
        <f t="shared" si="6"/>
        <v>96</v>
      </c>
      <c r="J46" s="7">
        <v>184</v>
      </c>
      <c r="K46" s="8">
        <v>545.89</v>
      </c>
      <c r="L46" s="13">
        <f t="shared" ref="L46:L75" si="13">SUM(J46/I46)</f>
        <v>1.9166666666666667</v>
      </c>
      <c r="M46" s="7">
        <v>8</v>
      </c>
      <c r="N46" s="8">
        <v>62.67</v>
      </c>
      <c r="O46" s="13">
        <f t="shared" ref="O46:O75" si="14">SUM(M46/G46)</f>
        <v>0.42105263157894735</v>
      </c>
      <c r="P46" s="7"/>
      <c r="Q46" s="7"/>
      <c r="R46" s="14" t="s">
        <v>47</v>
      </c>
      <c r="S46" s="7">
        <v>69</v>
      </c>
      <c r="T46" s="8">
        <v>536.76</v>
      </c>
      <c r="U46" s="13">
        <f t="shared" ref="U46:U75" si="15">SUM(S46/H46)</f>
        <v>0.89610389610389607</v>
      </c>
      <c r="V46" s="7"/>
      <c r="W46" s="7"/>
      <c r="X46" s="7" t="s">
        <v>47</v>
      </c>
      <c r="Y46" s="7"/>
      <c r="Z46" s="7"/>
      <c r="AA46" s="7" t="s">
        <v>47</v>
      </c>
      <c r="AB46" s="7"/>
      <c r="AC46" s="7"/>
      <c r="AD46" s="7"/>
      <c r="AE46" s="7"/>
      <c r="AF46" s="7"/>
      <c r="AG46" s="7"/>
      <c r="AJ46" s="31"/>
      <c r="AK46" s="31"/>
    </row>
    <row r="47" spans="1:37" x14ac:dyDescent="0.2">
      <c r="A47" s="6">
        <v>25</v>
      </c>
      <c r="B47" s="16">
        <v>587</v>
      </c>
      <c r="C47" s="17" t="s">
        <v>73</v>
      </c>
      <c r="D47" s="7">
        <v>455</v>
      </c>
      <c r="E47" s="7">
        <v>1927</v>
      </c>
      <c r="F47" s="7">
        <f t="shared" si="12"/>
        <v>2382</v>
      </c>
      <c r="G47" s="7">
        <f t="shared" si="10"/>
        <v>152</v>
      </c>
      <c r="H47" s="7">
        <f t="shared" si="11"/>
        <v>385</v>
      </c>
      <c r="I47" s="7">
        <f t="shared" si="6"/>
        <v>537</v>
      </c>
      <c r="J47" s="7">
        <v>875</v>
      </c>
      <c r="K47" s="8">
        <v>2625.2500000000009</v>
      </c>
      <c r="L47" s="13">
        <f t="shared" si="13"/>
        <v>1.6294227188081936</v>
      </c>
      <c r="M47" s="7">
        <v>83</v>
      </c>
      <c r="N47" s="8">
        <v>650.62</v>
      </c>
      <c r="O47" s="13">
        <f t="shared" si="14"/>
        <v>0.54605263157894735</v>
      </c>
      <c r="P47" s="7"/>
      <c r="Q47" s="7"/>
      <c r="R47" s="14" t="s">
        <v>47</v>
      </c>
      <c r="S47" s="7">
        <v>348</v>
      </c>
      <c r="T47" s="8">
        <v>2733.1800000000003</v>
      </c>
      <c r="U47" s="13">
        <f t="shared" si="15"/>
        <v>0.90389610389610386</v>
      </c>
      <c r="V47" s="7"/>
      <c r="W47" s="7"/>
      <c r="X47" s="7" t="s">
        <v>47</v>
      </c>
      <c r="Y47" s="7"/>
      <c r="Z47" s="7"/>
      <c r="AA47" s="7" t="s">
        <v>47</v>
      </c>
      <c r="AB47" s="7"/>
      <c r="AC47" s="7"/>
      <c r="AD47" s="7"/>
      <c r="AE47" s="7"/>
      <c r="AF47" s="7"/>
      <c r="AG47" s="7"/>
      <c r="AJ47" s="31"/>
      <c r="AK47" s="31"/>
    </row>
    <row r="48" spans="1:37" x14ac:dyDescent="0.2">
      <c r="A48" s="6">
        <v>26</v>
      </c>
      <c r="B48" s="16">
        <v>613</v>
      </c>
      <c r="C48" s="17" t="s">
        <v>74</v>
      </c>
      <c r="D48" s="7">
        <v>563</v>
      </c>
      <c r="E48" s="7">
        <v>2748</v>
      </c>
      <c r="F48" s="7">
        <f t="shared" si="12"/>
        <v>3311</v>
      </c>
      <c r="G48" s="7">
        <f t="shared" si="10"/>
        <v>188</v>
      </c>
      <c r="H48" s="7">
        <f t="shared" si="11"/>
        <v>550</v>
      </c>
      <c r="I48" s="7">
        <f t="shared" si="6"/>
        <v>738</v>
      </c>
      <c r="J48" s="7">
        <v>1512</v>
      </c>
      <c r="K48" s="8">
        <v>4571.5199999999995</v>
      </c>
      <c r="L48" s="13">
        <f t="shared" si="13"/>
        <v>2.0487804878048781</v>
      </c>
      <c r="M48" s="7">
        <v>113</v>
      </c>
      <c r="N48" s="8">
        <v>889.81999999999994</v>
      </c>
      <c r="O48" s="13">
        <f t="shared" si="14"/>
        <v>0.60106382978723405</v>
      </c>
      <c r="P48" s="7"/>
      <c r="Q48" s="7"/>
      <c r="R48" s="14" t="s">
        <v>47</v>
      </c>
      <c r="S48" s="7">
        <v>499</v>
      </c>
      <c r="T48" s="8">
        <v>3942.9600000000005</v>
      </c>
      <c r="U48" s="13">
        <f t="shared" si="15"/>
        <v>0.90727272727272723</v>
      </c>
      <c r="V48" s="7"/>
      <c r="W48" s="7"/>
      <c r="X48" s="7" t="s">
        <v>47</v>
      </c>
      <c r="Y48" s="7"/>
      <c r="Z48" s="7"/>
      <c r="AA48" s="7" t="s">
        <v>47</v>
      </c>
      <c r="AB48" s="7"/>
      <c r="AC48" s="7"/>
      <c r="AD48" s="7"/>
      <c r="AE48" s="7"/>
      <c r="AF48" s="7"/>
      <c r="AG48" s="7"/>
      <c r="AJ48" s="31"/>
      <c r="AK48" s="31"/>
    </row>
    <row r="49" spans="1:37" x14ac:dyDescent="0.2">
      <c r="A49" s="6">
        <v>27</v>
      </c>
      <c r="B49" s="16">
        <v>617</v>
      </c>
      <c r="C49" s="17" t="s">
        <v>75</v>
      </c>
      <c r="D49" s="7">
        <v>506</v>
      </c>
      <c r="E49" s="7">
        <v>1522</v>
      </c>
      <c r="F49" s="7">
        <f t="shared" si="12"/>
        <v>2028</v>
      </c>
      <c r="G49" s="7">
        <f t="shared" si="10"/>
        <v>169</v>
      </c>
      <c r="H49" s="7">
        <f t="shared" si="11"/>
        <v>304</v>
      </c>
      <c r="I49" s="7">
        <f t="shared" si="6"/>
        <v>473</v>
      </c>
      <c r="J49" s="7">
        <v>405</v>
      </c>
      <c r="K49" s="8">
        <v>1212.5500000000002</v>
      </c>
      <c r="L49" s="13">
        <f t="shared" si="13"/>
        <v>0.85623678646934465</v>
      </c>
      <c r="M49" s="7">
        <v>89</v>
      </c>
      <c r="N49" s="8">
        <v>695.11</v>
      </c>
      <c r="O49" s="13">
        <f t="shared" si="14"/>
        <v>0.52662721893491127</v>
      </c>
      <c r="P49" s="7"/>
      <c r="Q49" s="7"/>
      <c r="R49" s="14" t="s">
        <v>47</v>
      </c>
      <c r="S49" s="7">
        <v>265</v>
      </c>
      <c r="T49" s="8">
        <v>2073.1800000000003</v>
      </c>
      <c r="U49" s="13">
        <f t="shared" si="15"/>
        <v>0.87171052631578949</v>
      </c>
      <c r="V49" s="7"/>
      <c r="W49" s="7"/>
      <c r="X49" s="7" t="s">
        <v>47</v>
      </c>
      <c r="Y49" s="7"/>
      <c r="Z49" s="7"/>
      <c r="AA49" s="7" t="s">
        <v>47</v>
      </c>
      <c r="AB49" s="7"/>
      <c r="AC49" s="7"/>
      <c r="AD49" s="7"/>
      <c r="AE49" s="7"/>
      <c r="AF49" s="7"/>
      <c r="AG49" s="7"/>
      <c r="AJ49" s="31"/>
      <c r="AK49" s="31"/>
    </row>
    <row r="50" spans="1:37" ht="30" x14ac:dyDescent="0.2">
      <c r="A50" s="6">
        <v>28</v>
      </c>
      <c r="B50" s="16">
        <v>624</v>
      </c>
      <c r="C50" s="17" t="s">
        <v>76</v>
      </c>
      <c r="D50" s="7">
        <v>231</v>
      </c>
      <c r="E50" s="7">
        <v>532</v>
      </c>
      <c r="F50" s="7">
        <f t="shared" si="12"/>
        <v>763</v>
      </c>
      <c r="G50" s="7">
        <f t="shared" si="10"/>
        <v>77</v>
      </c>
      <c r="H50" s="7">
        <f t="shared" si="11"/>
        <v>106</v>
      </c>
      <c r="I50" s="7">
        <f t="shared" si="6"/>
        <v>183</v>
      </c>
      <c r="J50" s="7">
        <v>519</v>
      </c>
      <c r="K50" s="8">
        <v>1556.9900000000002</v>
      </c>
      <c r="L50" s="13">
        <f t="shared" si="13"/>
        <v>2.8360655737704916</v>
      </c>
      <c r="M50" s="7">
        <v>69</v>
      </c>
      <c r="N50" s="8">
        <v>542.12</v>
      </c>
      <c r="O50" s="13">
        <f t="shared" si="14"/>
        <v>0.89610389610389607</v>
      </c>
      <c r="P50" s="7">
        <v>142</v>
      </c>
      <c r="Q50" s="7">
        <v>1692.0600000000004</v>
      </c>
      <c r="R50" s="14" t="s">
        <v>47</v>
      </c>
      <c r="S50" s="7">
        <v>170</v>
      </c>
      <c r="T50" s="8">
        <v>1338.27</v>
      </c>
      <c r="U50" s="13">
        <f t="shared" si="15"/>
        <v>1.6037735849056605</v>
      </c>
      <c r="V50" s="7">
        <v>762</v>
      </c>
      <c r="W50" s="7">
        <v>31243.200000000004</v>
      </c>
      <c r="X50" s="7" t="s">
        <v>47</v>
      </c>
      <c r="Y50" s="7">
        <v>44</v>
      </c>
      <c r="Z50" s="7">
        <v>906.85000000000036</v>
      </c>
      <c r="AA50" s="7" t="s">
        <v>47</v>
      </c>
      <c r="AB50" s="7"/>
      <c r="AC50" s="7"/>
      <c r="AD50" s="7"/>
      <c r="AE50" s="7"/>
      <c r="AF50" s="7"/>
      <c r="AG50" s="7"/>
      <c r="AJ50" s="31"/>
      <c r="AK50" s="31"/>
    </row>
    <row r="51" spans="1:37" x14ac:dyDescent="0.2">
      <c r="A51" s="6">
        <v>29</v>
      </c>
      <c r="B51" s="16">
        <v>4335</v>
      </c>
      <c r="C51" s="17" t="s">
        <v>77</v>
      </c>
      <c r="D51" s="7">
        <v>28</v>
      </c>
      <c r="E51" s="7">
        <v>176</v>
      </c>
      <c r="F51" s="7">
        <f t="shared" si="12"/>
        <v>204</v>
      </c>
      <c r="G51" s="7">
        <f t="shared" si="10"/>
        <v>9</v>
      </c>
      <c r="H51" s="7">
        <f t="shared" si="11"/>
        <v>35</v>
      </c>
      <c r="I51" s="7">
        <f t="shared" si="6"/>
        <v>44</v>
      </c>
      <c r="J51" s="7">
        <v>30</v>
      </c>
      <c r="K51" s="8">
        <v>89.049999999999983</v>
      </c>
      <c r="L51" s="13">
        <f t="shared" si="13"/>
        <v>0.68181818181818177</v>
      </c>
      <c r="M51" s="7">
        <v>2</v>
      </c>
      <c r="N51" s="8">
        <v>15.5</v>
      </c>
      <c r="O51" s="13">
        <f t="shared" si="14"/>
        <v>0.22222222222222221</v>
      </c>
      <c r="P51" s="7"/>
      <c r="Q51" s="7"/>
      <c r="R51" s="14" t="s">
        <v>47</v>
      </c>
      <c r="S51" s="7">
        <v>25</v>
      </c>
      <c r="T51" s="8">
        <v>194.42</v>
      </c>
      <c r="U51" s="13">
        <f t="shared" si="15"/>
        <v>0.7142857142857143</v>
      </c>
      <c r="V51" s="7"/>
      <c r="W51" s="7"/>
      <c r="X51" s="7" t="s">
        <v>47</v>
      </c>
      <c r="Y51" s="7"/>
      <c r="Z51" s="7"/>
      <c r="AA51" s="7" t="s">
        <v>47</v>
      </c>
      <c r="AB51" s="7"/>
      <c r="AC51" s="7"/>
      <c r="AD51" s="7"/>
      <c r="AE51" s="7"/>
      <c r="AF51" s="7"/>
      <c r="AG51" s="7"/>
      <c r="AJ51" s="31"/>
      <c r="AK51" s="31"/>
    </row>
    <row r="52" spans="1:37" ht="30" x14ac:dyDescent="0.2">
      <c r="A52" s="6">
        <v>30</v>
      </c>
      <c r="B52" s="16">
        <v>4344</v>
      </c>
      <c r="C52" s="17" t="s">
        <v>78</v>
      </c>
      <c r="D52" s="7">
        <v>166</v>
      </c>
      <c r="E52" s="7">
        <v>725</v>
      </c>
      <c r="F52" s="7">
        <f t="shared" si="12"/>
        <v>891</v>
      </c>
      <c r="G52" s="7">
        <f t="shared" si="10"/>
        <v>55</v>
      </c>
      <c r="H52" s="7">
        <f t="shared" si="11"/>
        <v>145</v>
      </c>
      <c r="I52" s="7">
        <f t="shared" si="6"/>
        <v>200</v>
      </c>
      <c r="J52" s="7">
        <v>304</v>
      </c>
      <c r="K52" s="8">
        <v>912.84</v>
      </c>
      <c r="L52" s="13">
        <f t="shared" si="13"/>
        <v>1.52</v>
      </c>
      <c r="M52" s="7">
        <v>117</v>
      </c>
      <c r="N52" s="8">
        <v>911.43999999999994</v>
      </c>
      <c r="O52" s="13">
        <f t="shared" si="14"/>
        <v>2.1272727272727274</v>
      </c>
      <c r="P52" s="7"/>
      <c r="Q52" s="7"/>
      <c r="R52" s="14" t="s">
        <v>47</v>
      </c>
      <c r="S52" s="7">
        <v>208</v>
      </c>
      <c r="T52" s="8">
        <v>1650.19</v>
      </c>
      <c r="U52" s="13">
        <f t="shared" si="15"/>
        <v>1.4344827586206896</v>
      </c>
      <c r="V52" s="7"/>
      <c r="W52" s="7"/>
      <c r="X52" s="7" t="s">
        <v>47</v>
      </c>
      <c r="Y52" s="7"/>
      <c r="Z52" s="7"/>
      <c r="AA52" s="7" t="s">
        <v>47</v>
      </c>
      <c r="AB52" s="7"/>
      <c r="AC52" s="7"/>
      <c r="AD52" s="7"/>
      <c r="AE52" s="7"/>
      <c r="AF52" s="7"/>
      <c r="AG52" s="7"/>
      <c r="AJ52" s="31"/>
      <c r="AK52" s="31"/>
    </row>
    <row r="53" spans="1:37" x14ac:dyDescent="0.2">
      <c r="A53" s="6">
        <v>31</v>
      </c>
      <c r="B53" s="16">
        <v>4481</v>
      </c>
      <c r="C53" s="17" t="s">
        <v>79</v>
      </c>
      <c r="D53" s="7">
        <v>31</v>
      </c>
      <c r="E53" s="7">
        <v>202</v>
      </c>
      <c r="F53" s="7">
        <f t="shared" si="12"/>
        <v>233</v>
      </c>
      <c r="G53" s="7">
        <f t="shared" si="10"/>
        <v>10</v>
      </c>
      <c r="H53" s="7">
        <f t="shared" si="11"/>
        <v>40</v>
      </c>
      <c r="I53" s="7">
        <f t="shared" si="6"/>
        <v>50</v>
      </c>
      <c r="J53" s="7">
        <v>5</v>
      </c>
      <c r="K53" s="8">
        <v>15.05</v>
      </c>
      <c r="L53" s="13">
        <f t="shared" si="13"/>
        <v>0.1</v>
      </c>
      <c r="M53" s="7">
        <v>4</v>
      </c>
      <c r="N53" s="8">
        <v>31</v>
      </c>
      <c r="O53" s="13">
        <f t="shared" si="14"/>
        <v>0.4</v>
      </c>
      <c r="P53" s="7"/>
      <c r="Q53" s="7"/>
      <c r="R53" s="14" t="s">
        <v>47</v>
      </c>
      <c r="S53" s="7"/>
      <c r="T53" s="8"/>
      <c r="U53" s="13">
        <f t="shared" si="15"/>
        <v>0</v>
      </c>
      <c r="V53" s="7"/>
      <c r="W53" s="7"/>
      <c r="X53" s="7" t="s">
        <v>47</v>
      </c>
      <c r="Y53" s="7"/>
      <c r="Z53" s="7"/>
      <c r="AA53" s="7" t="s">
        <v>47</v>
      </c>
      <c r="AB53" s="7"/>
      <c r="AC53" s="7"/>
      <c r="AD53" s="7"/>
      <c r="AE53" s="7"/>
      <c r="AF53" s="7"/>
      <c r="AG53" s="7"/>
      <c r="AJ53" s="31"/>
      <c r="AK53" s="31"/>
    </row>
    <row r="54" spans="1:37" x14ac:dyDescent="0.2">
      <c r="A54" s="6">
        <v>32</v>
      </c>
      <c r="B54" s="16">
        <v>4499</v>
      </c>
      <c r="C54" s="17" t="s">
        <v>80</v>
      </c>
      <c r="D54" s="7">
        <v>218</v>
      </c>
      <c r="E54" s="7">
        <v>694</v>
      </c>
      <c r="F54" s="7">
        <f t="shared" si="12"/>
        <v>912</v>
      </c>
      <c r="G54" s="7">
        <f t="shared" si="10"/>
        <v>73</v>
      </c>
      <c r="H54" s="7">
        <f t="shared" si="11"/>
        <v>139</v>
      </c>
      <c r="I54" s="7">
        <f t="shared" si="6"/>
        <v>212</v>
      </c>
      <c r="J54" s="7">
        <v>56</v>
      </c>
      <c r="K54" s="8">
        <v>166.51</v>
      </c>
      <c r="L54" s="13">
        <f t="shared" si="13"/>
        <v>0.26415094339622641</v>
      </c>
      <c r="M54" s="7">
        <v>3</v>
      </c>
      <c r="N54" s="8">
        <v>23.25</v>
      </c>
      <c r="O54" s="13">
        <f t="shared" si="14"/>
        <v>4.1095890410958902E-2</v>
      </c>
      <c r="P54" s="7"/>
      <c r="Q54" s="7"/>
      <c r="R54" s="14" t="s">
        <v>47</v>
      </c>
      <c r="S54" s="7">
        <v>18</v>
      </c>
      <c r="T54" s="8">
        <v>142.18</v>
      </c>
      <c r="U54" s="13">
        <f t="shared" si="15"/>
        <v>0.12949640287769784</v>
      </c>
      <c r="V54" s="7"/>
      <c r="W54" s="7"/>
      <c r="X54" s="7" t="s">
        <v>47</v>
      </c>
      <c r="Y54" s="7"/>
      <c r="Z54" s="7"/>
      <c r="AA54" s="7" t="s">
        <v>47</v>
      </c>
      <c r="AB54" s="7"/>
      <c r="AC54" s="7"/>
      <c r="AD54" s="7"/>
      <c r="AE54" s="7"/>
      <c r="AF54" s="7"/>
      <c r="AG54" s="7"/>
      <c r="AJ54" s="31"/>
      <c r="AK54" s="31"/>
    </row>
    <row r="55" spans="1:37" x14ac:dyDescent="0.2">
      <c r="A55" s="6">
        <v>33</v>
      </c>
      <c r="B55" s="16">
        <v>4520</v>
      </c>
      <c r="C55" s="17" t="s">
        <v>81</v>
      </c>
      <c r="D55" s="7">
        <v>224</v>
      </c>
      <c r="E55" s="7">
        <v>911</v>
      </c>
      <c r="F55" s="7">
        <f t="shared" si="12"/>
        <v>1135</v>
      </c>
      <c r="G55" s="7">
        <f t="shared" si="10"/>
        <v>75</v>
      </c>
      <c r="H55" s="7">
        <f t="shared" si="11"/>
        <v>182</v>
      </c>
      <c r="I55" s="7">
        <f t="shared" si="6"/>
        <v>257</v>
      </c>
      <c r="J55" s="7">
        <v>254</v>
      </c>
      <c r="K55" s="8">
        <v>762.34</v>
      </c>
      <c r="L55" s="13">
        <f t="shared" si="13"/>
        <v>0.98832684824902728</v>
      </c>
      <c r="M55" s="7">
        <v>41</v>
      </c>
      <c r="N55" s="8">
        <v>322.44</v>
      </c>
      <c r="O55" s="13">
        <f t="shared" si="14"/>
        <v>0.54666666666666663</v>
      </c>
      <c r="P55" s="7"/>
      <c r="Q55" s="8"/>
      <c r="R55" s="14" t="s">
        <v>47</v>
      </c>
      <c r="S55" s="7">
        <v>181</v>
      </c>
      <c r="T55" s="8">
        <v>1426.1999999999998</v>
      </c>
      <c r="U55" s="13">
        <f t="shared" si="15"/>
        <v>0.99450549450549453</v>
      </c>
      <c r="V55" s="7"/>
      <c r="W55" s="8"/>
      <c r="X55" s="7" t="s">
        <v>47</v>
      </c>
      <c r="Y55" s="7"/>
      <c r="Z55" s="8"/>
      <c r="AA55" s="7" t="s">
        <v>47</v>
      </c>
      <c r="AB55" s="7"/>
      <c r="AC55" s="8"/>
      <c r="AD55" s="7"/>
      <c r="AE55" s="8"/>
      <c r="AF55" s="7"/>
      <c r="AG55" s="8"/>
      <c r="AJ55" s="31"/>
      <c r="AK55" s="31"/>
    </row>
    <row r="56" spans="1:37" x14ac:dyDescent="0.2">
      <c r="A56" s="6">
        <v>34</v>
      </c>
      <c r="B56" s="16">
        <v>4533</v>
      </c>
      <c r="C56" s="41" t="s">
        <v>16</v>
      </c>
      <c r="D56" s="7">
        <v>20</v>
      </c>
      <c r="E56" s="7">
        <v>113</v>
      </c>
      <c r="F56" s="7">
        <f t="shared" si="12"/>
        <v>133</v>
      </c>
      <c r="G56" s="7">
        <f t="shared" si="10"/>
        <v>7</v>
      </c>
      <c r="H56" s="7">
        <f t="shared" si="11"/>
        <v>23</v>
      </c>
      <c r="I56" s="7">
        <f t="shared" si="6"/>
        <v>30</v>
      </c>
      <c r="J56" s="7"/>
      <c r="K56" s="8"/>
      <c r="L56" s="13">
        <f t="shared" si="13"/>
        <v>0</v>
      </c>
      <c r="M56" s="7"/>
      <c r="N56" s="8"/>
      <c r="O56" s="13">
        <f t="shared" si="14"/>
        <v>0</v>
      </c>
      <c r="P56" s="7"/>
      <c r="Q56" s="7"/>
      <c r="R56" s="14" t="s">
        <v>47</v>
      </c>
      <c r="S56" s="7"/>
      <c r="T56" s="8"/>
      <c r="U56" s="13">
        <f t="shared" si="15"/>
        <v>0</v>
      </c>
      <c r="V56" s="7"/>
      <c r="W56" s="7"/>
      <c r="X56" s="7" t="s">
        <v>47</v>
      </c>
      <c r="Y56" s="7"/>
      <c r="Z56" s="7"/>
      <c r="AA56" s="7" t="s">
        <v>47</v>
      </c>
      <c r="AB56" s="7"/>
      <c r="AC56" s="7"/>
      <c r="AD56" s="7"/>
      <c r="AE56" s="7"/>
      <c r="AF56" s="7"/>
      <c r="AG56" s="7"/>
      <c r="AJ56" s="31"/>
      <c r="AK56" s="31"/>
    </row>
    <row r="57" spans="1:37" ht="30" x14ac:dyDescent="0.2">
      <c r="A57" s="6">
        <v>35</v>
      </c>
      <c r="B57" s="16">
        <v>4547</v>
      </c>
      <c r="C57" s="17" t="s">
        <v>82</v>
      </c>
      <c r="D57" s="7">
        <v>67</v>
      </c>
      <c r="E57" s="7">
        <v>185</v>
      </c>
      <c r="F57" s="7">
        <f t="shared" si="12"/>
        <v>252</v>
      </c>
      <c r="G57" s="7">
        <f t="shared" si="10"/>
        <v>22</v>
      </c>
      <c r="H57" s="7">
        <f t="shared" si="11"/>
        <v>37</v>
      </c>
      <c r="I57" s="7">
        <f t="shared" si="6"/>
        <v>59</v>
      </c>
      <c r="J57" s="7">
        <v>11</v>
      </c>
      <c r="K57" s="8">
        <v>33.31</v>
      </c>
      <c r="L57" s="13">
        <f t="shared" si="13"/>
        <v>0.1864406779661017</v>
      </c>
      <c r="M57" s="7">
        <v>3</v>
      </c>
      <c r="N57" s="8">
        <v>23.25</v>
      </c>
      <c r="O57" s="13">
        <f t="shared" si="14"/>
        <v>0.13636363636363635</v>
      </c>
      <c r="P57" s="7"/>
      <c r="Q57" s="8"/>
      <c r="R57" s="14" t="s">
        <v>47</v>
      </c>
      <c r="S57" s="7">
        <v>11</v>
      </c>
      <c r="T57" s="8">
        <v>85.92</v>
      </c>
      <c r="U57" s="13">
        <f t="shared" si="15"/>
        <v>0.29729729729729731</v>
      </c>
      <c r="V57" s="7"/>
      <c r="W57" s="8"/>
      <c r="X57" s="7" t="s">
        <v>47</v>
      </c>
      <c r="Y57" s="7"/>
      <c r="Z57" s="8"/>
      <c r="AA57" s="7" t="s">
        <v>47</v>
      </c>
      <c r="AB57" s="7"/>
      <c r="AC57" s="8"/>
      <c r="AD57" s="7"/>
      <c r="AE57" s="8"/>
      <c r="AF57" s="7"/>
      <c r="AG57" s="8"/>
      <c r="AJ57" s="31"/>
      <c r="AK57" s="31"/>
    </row>
    <row r="58" spans="1:37" x14ac:dyDescent="0.2">
      <c r="A58" s="6">
        <v>36</v>
      </c>
      <c r="B58" s="16">
        <v>4582</v>
      </c>
      <c r="C58" s="17" t="s">
        <v>83</v>
      </c>
      <c r="D58" s="7">
        <v>86</v>
      </c>
      <c r="E58" s="7">
        <v>159</v>
      </c>
      <c r="F58" s="7">
        <f t="shared" si="12"/>
        <v>245</v>
      </c>
      <c r="G58" s="7">
        <f t="shared" si="10"/>
        <v>29</v>
      </c>
      <c r="H58" s="7">
        <f t="shared" si="11"/>
        <v>32</v>
      </c>
      <c r="I58" s="7">
        <f t="shared" si="6"/>
        <v>61</v>
      </c>
      <c r="J58" s="7">
        <v>57</v>
      </c>
      <c r="K58" s="7">
        <v>169.97</v>
      </c>
      <c r="L58" s="13">
        <f t="shared" si="13"/>
        <v>0.93442622950819676</v>
      </c>
      <c r="M58" s="7">
        <v>8</v>
      </c>
      <c r="N58" s="7">
        <v>62</v>
      </c>
      <c r="O58" s="13">
        <f t="shared" si="14"/>
        <v>0.27586206896551724</v>
      </c>
      <c r="P58" s="7"/>
      <c r="Q58" s="8"/>
      <c r="R58" s="14" t="s">
        <v>47</v>
      </c>
      <c r="S58" s="7">
        <v>14</v>
      </c>
      <c r="T58" s="7">
        <v>108.5</v>
      </c>
      <c r="U58" s="13">
        <f t="shared" si="15"/>
        <v>0.4375</v>
      </c>
      <c r="V58" s="7"/>
      <c r="W58" s="8"/>
      <c r="X58" s="7" t="s">
        <v>47</v>
      </c>
      <c r="Y58" s="7"/>
      <c r="Z58" s="8"/>
      <c r="AA58" s="7" t="s">
        <v>47</v>
      </c>
      <c r="AB58" s="7"/>
      <c r="AC58" s="8"/>
      <c r="AD58" s="7"/>
      <c r="AE58" s="8"/>
      <c r="AF58" s="7"/>
      <c r="AG58" s="8"/>
      <c r="AJ58" s="31"/>
      <c r="AK58" s="31"/>
    </row>
    <row r="59" spans="1:37" ht="30" x14ac:dyDescent="0.2">
      <c r="A59" s="6">
        <v>37</v>
      </c>
      <c r="B59" s="16">
        <v>4619</v>
      </c>
      <c r="C59" s="17" t="s">
        <v>48</v>
      </c>
      <c r="D59" s="7">
        <v>119</v>
      </c>
      <c r="E59" s="7">
        <v>363</v>
      </c>
      <c r="F59" s="7">
        <f t="shared" si="12"/>
        <v>482</v>
      </c>
      <c r="G59" s="7">
        <f t="shared" si="10"/>
        <v>40</v>
      </c>
      <c r="H59" s="7">
        <f t="shared" si="11"/>
        <v>73</v>
      </c>
      <c r="I59" s="7">
        <f t="shared" si="6"/>
        <v>113</v>
      </c>
      <c r="J59" s="7">
        <v>155</v>
      </c>
      <c r="K59" s="8">
        <v>465.05000000000007</v>
      </c>
      <c r="L59" s="13">
        <f t="shared" si="13"/>
        <v>1.3716814159292035</v>
      </c>
      <c r="M59" s="7">
        <v>13</v>
      </c>
      <c r="N59" s="8">
        <v>101.42</v>
      </c>
      <c r="O59" s="13">
        <f t="shared" si="14"/>
        <v>0.32500000000000001</v>
      </c>
      <c r="P59" s="7"/>
      <c r="Q59" s="8"/>
      <c r="R59" s="14" t="s">
        <v>47</v>
      </c>
      <c r="S59" s="7">
        <v>65</v>
      </c>
      <c r="T59" s="8">
        <v>507.77000000000004</v>
      </c>
      <c r="U59" s="13">
        <f t="shared" si="15"/>
        <v>0.8904109589041096</v>
      </c>
      <c r="V59" s="7"/>
      <c r="W59" s="8"/>
      <c r="X59" s="7" t="s">
        <v>47</v>
      </c>
      <c r="Y59" s="7"/>
      <c r="Z59" s="8"/>
      <c r="AA59" s="7" t="s">
        <v>47</v>
      </c>
      <c r="AB59" s="7"/>
      <c r="AC59" s="8"/>
      <c r="AD59" s="7"/>
      <c r="AE59" s="8"/>
      <c r="AF59" s="7"/>
      <c r="AG59" s="8"/>
      <c r="AJ59" s="31"/>
      <c r="AK59" s="31"/>
    </row>
    <row r="60" spans="1:37" x14ac:dyDescent="0.2">
      <c r="A60" s="6">
        <v>38</v>
      </c>
      <c r="B60" s="16">
        <v>4637</v>
      </c>
      <c r="C60" s="17" t="s">
        <v>84</v>
      </c>
      <c r="D60" s="7">
        <v>177</v>
      </c>
      <c r="E60" s="7">
        <v>808</v>
      </c>
      <c r="F60" s="7">
        <f t="shared" si="12"/>
        <v>985</v>
      </c>
      <c r="G60" s="7">
        <f t="shared" si="10"/>
        <v>59</v>
      </c>
      <c r="H60" s="7">
        <f t="shared" si="11"/>
        <v>162</v>
      </c>
      <c r="I60" s="7">
        <f t="shared" si="6"/>
        <v>221</v>
      </c>
      <c r="J60" s="7">
        <v>165</v>
      </c>
      <c r="K60" s="7">
        <v>492.65</v>
      </c>
      <c r="L60" s="13">
        <f t="shared" si="13"/>
        <v>0.74660633484162897</v>
      </c>
      <c r="M60" s="7">
        <v>22</v>
      </c>
      <c r="N60" s="7">
        <v>172.51</v>
      </c>
      <c r="O60" s="13">
        <f t="shared" si="14"/>
        <v>0.3728813559322034</v>
      </c>
      <c r="P60" s="7"/>
      <c r="Q60" s="8"/>
      <c r="R60" s="14" t="s">
        <v>47</v>
      </c>
      <c r="S60" s="7">
        <v>148</v>
      </c>
      <c r="T60" s="7">
        <v>1158.3900000000001</v>
      </c>
      <c r="U60" s="13">
        <f t="shared" si="15"/>
        <v>0.9135802469135802</v>
      </c>
      <c r="V60" s="7"/>
      <c r="W60" s="8"/>
      <c r="X60" s="7" t="s">
        <v>47</v>
      </c>
      <c r="Y60" s="7"/>
      <c r="Z60" s="8"/>
      <c r="AA60" s="7" t="s">
        <v>47</v>
      </c>
      <c r="AB60" s="7"/>
      <c r="AC60" s="8"/>
      <c r="AD60" s="7"/>
      <c r="AE60" s="8"/>
      <c r="AF60" s="7"/>
      <c r="AG60" s="8"/>
      <c r="AJ60" s="31"/>
      <c r="AK60" s="31"/>
    </row>
    <row r="61" spans="1:37" x14ac:dyDescent="0.2">
      <c r="A61" s="6">
        <v>39</v>
      </c>
      <c r="B61" s="16">
        <v>4656</v>
      </c>
      <c r="C61" s="17" t="s">
        <v>85</v>
      </c>
      <c r="D61" s="7">
        <v>79</v>
      </c>
      <c r="E61" s="7">
        <v>256</v>
      </c>
      <c r="F61" s="7">
        <f t="shared" si="12"/>
        <v>335</v>
      </c>
      <c r="G61" s="7">
        <f t="shared" si="10"/>
        <v>26</v>
      </c>
      <c r="H61" s="7">
        <f t="shared" si="11"/>
        <v>51</v>
      </c>
      <c r="I61" s="7">
        <f t="shared" si="6"/>
        <v>77</v>
      </c>
      <c r="J61" s="7">
        <v>57</v>
      </c>
      <c r="K61" s="7">
        <v>172.47000000000003</v>
      </c>
      <c r="L61" s="13">
        <f t="shared" si="13"/>
        <v>0.74025974025974028</v>
      </c>
      <c r="M61" s="7">
        <v>5</v>
      </c>
      <c r="N61" s="7">
        <v>38.75</v>
      </c>
      <c r="O61" s="13">
        <f t="shared" si="14"/>
        <v>0.19230769230769232</v>
      </c>
      <c r="P61" s="7"/>
      <c r="Q61" s="8"/>
      <c r="R61" s="14" t="s">
        <v>47</v>
      </c>
      <c r="S61" s="7">
        <v>39</v>
      </c>
      <c r="T61" s="7">
        <v>309.62</v>
      </c>
      <c r="U61" s="13">
        <f t="shared" si="15"/>
        <v>0.76470588235294112</v>
      </c>
      <c r="V61" s="7"/>
      <c r="W61" s="8"/>
      <c r="X61" s="7" t="s">
        <v>47</v>
      </c>
      <c r="Y61" s="7"/>
      <c r="Z61" s="8"/>
      <c r="AA61" s="7" t="s">
        <v>47</v>
      </c>
      <c r="AB61" s="7"/>
      <c r="AC61" s="8"/>
      <c r="AD61" s="7"/>
      <c r="AE61" s="8"/>
      <c r="AF61" s="7"/>
      <c r="AG61" s="8"/>
      <c r="AJ61" s="31"/>
      <c r="AK61" s="31"/>
    </row>
    <row r="62" spans="1:37" x14ac:dyDescent="0.2">
      <c r="A62" s="6">
        <v>40</v>
      </c>
      <c r="B62" s="16">
        <v>4663</v>
      </c>
      <c r="C62" s="17" t="s">
        <v>86</v>
      </c>
      <c r="D62" s="7">
        <v>37</v>
      </c>
      <c r="E62" s="7">
        <v>266</v>
      </c>
      <c r="F62" s="7">
        <f t="shared" si="12"/>
        <v>303</v>
      </c>
      <c r="G62" s="7">
        <f t="shared" si="10"/>
        <v>12</v>
      </c>
      <c r="H62" s="7">
        <f t="shared" si="11"/>
        <v>53</v>
      </c>
      <c r="I62" s="7">
        <f t="shared" si="6"/>
        <v>65</v>
      </c>
      <c r="J62" s="7">
        <v>88</v>
      </c>
      <c r="K62" s="7">
        <v>262.98</v>
      </c>
      <c r="L62" s="13">
        <f t="shared" si="13"/>
        <v>1.3538461538461539</v>
      </c>
      <c r="M62" s="7">
        <v>4</v>
      </c>
      <c r="N62" s="7">
        <v>31.67</v>
      </c>
      <c r="O62" s="13">
        <f t="shared" si="14"/>
        <v>0.33333333333333331</v>
      </c>
      <c r="P62" s="7"/>
      <c r="Q62" s="8"/>
      <c r="R62" s="14" t="s">
        <v>47</v>
      </c>
      <c r="S62" s="7">
        <v>42</v>
      </c>
      <c r="T62" s="7">
        <v>332.86999999999995</v>
      </c>
      <c r="U62" s="13">
        <f t="shared" si="15"/>
        <v>0.79245283018867929</v>
      </c>
      <c r="V62" s="7"/>
      <c r="W62" s="8"/>
      <c r="X62" s="7" t="s">
        <v>47</v>
      </c>
      <c r="Y62" s="7"/>
      <c r="Z62" s="8"/>
      <c r="AA62" s="7" t="s">
        <v>47</v>
      </c>
      <c r="AB62" s="7"/>
      <c r="AC62" s="8"/>
      <c r="AD62" s="7"/>
      <c r="AE62" s="8"/>
      <c r="AF62" s="7"/>
      <c r="AG62" s="8"/>
      <c r="AJ62" s="31"/>
      <c r="AK62" s="31"/>
    </row>
    <row r="63" spans="1:37" ht="30" x14ac:dyDescent="0.2">
      <c r="A63" s="6">
        <v>41</v>
      </c>
      <c r="B63" s="16">
        <v>4685</v>
      </c>
      <c r="C63" s="17" t="s">
        <v>87</v>
      </c>
      <c r="D63" s="7">
        <v>36</v>
      </c>
      <c r="E63" s="7">
        <v>243</v>
      </c>
      <c r="F63" s="7">
        <f t="shared" si="12"/>
        <v>279</v>
      </c>
      <c r="G63" s="7">
        <f t="shared" si="10"/>
        <v>12</v>
      </c>
      <c r="H63" s="7">
        <f t="shared" si="11"/>
        <v>49</v>
      </c>
      <c r="I63" s="7">
        <f t="shared" si="6"/>
        <v>61</v>
      </c>
      <c r="J63" s="7">
        <v>80</v>
      </c>
      <c r="K63" s="8">
        <v>238.3</v>
      </c>
      <c r="L63" s="13">
        <f t="shared" si="13"/>
        <v>1.3114754098360655</v>
      </c>
      <c r="M63" s="7">
        <v>2</v>
      </c>
      <c r="N63" s="8">
        <v>16.170000000000002</v>
      </c>
      <c r="O63" s="13">
        <f t="shared" si="14"/>
        <v>0.16666666666666666</v>
      </c>
      <c r="P63" s="7"/>
      <c r="Q63" s="7"/>
      <c r="R63" s="14" t="s">
        <v>47</v>
      </c>
      <c r="S63" s="7">
        <v>25</v>
      </c>
      <c r="T63" s="8">
        <v>193.75</v>
      </c>
      <c r="U63" s="13">
        <f t="shared" si="15"/>
        <v>0.51020408163265307</v>
      </c>
      <c r="V63" s="7"/>
      <c r="W63" s="7"/>
      <c r="X63" s="7" t="s">
        <v>47</v>
      </c>
      <c r="Y63" s="7"/>
      <c r="Z63" s="7"/>
      <c r="AA63" s="7" t="s">
        <v>47</v>
      </c>
      <c r="AB63" s="7"/>
      <c r="AC63" s="7"/>
      <c r="AD63" s="7"/>
      <c r="AE63" s="7"/>
      <c r="AF63" s="7"/>
      <c r="AG63" s="7"/>
      <c r="AJ63" s="31"/>
      <c r="AK63" s="31"/>
    </row>
    <row r="64" spans="1:37" x14ac:dyDescent="0.2">
      <c r="A64" s="6">
        <v>42</v>
      </c>
      <c r="B64" s="16">
        <v>4771</v>
      </c>
      <c r="C64" s="17" t="s">
        <v>88</v>
      </c>
      <c r="D64" s="7">
        <v>352</v>
      </c>
      <c r="E64" s="7">
        <v>1161</v>
      </c>
      <c r="F64" s="7">
        <f t="shared" si="12"/>
        <v>1513</v>
      </c>
      <c r="G64" s="7">
        <f t="shared" si="10"/>
        <v>117</v>
      </c>
      <c r="H64" s="7">
        <f t="shared" si="11"/>
        <v>232</v>
      </c>
      <c r="I64" s="7">
        <f t="shared" si="6"/>
        <v>349</v>
      </c>
      <c r="J64" s="7">
        <v>365</v>
      </c>
      <c r="K64" s="8">
        <v>1089.6500000000001</v>
      </c>
      <c r="L64" s="13">
        <f t="shared" si="13"/>
        <v>1.0458452722063036</v>
      </c>
      <c r="M64" s="7">
        <v>56</v>
      </c>
      <c r="N64" s="8">
        <v>440.7</v>
      </c>
      <c r="O64" s="13">
        <f t="shared" si="14"/>
        <v>0.47863247863247865</v>
      </c>
      <c r="P64" s="7"/>
      <c r="Q64" s="7"/>
      <c r="R64" s="14" t="s">
        <v>47</v>
      </c>
      <c r="S64" s="7">
        <v>265</v>
      </c>
      <c r="T64" s="8">
        <v>2079.21</v>
      </c>
      <c r="U64" s="13">
        <f t="shared" si="15"/>
        <v>1.1422413793103448</v>
      </c>
      <c r="V64" s="7"/>
      <c r="W64" s="7"/>
      <c r="X64" s="7" t="s">
        <v>47</v>
      </c>
      <c r="Y64" s="7"/>
      <c r="Z64" s="7"/>
      <c r="AA64" s="7" t="s">
        <v>47</v>
      </c>
      <c r="AB64" s="7"/>
      <c r="AC64" s="7"/>
      <c r="AD64" s="7"/>
      <c r="AE64" s="7"/>
      <c r="AF64" s="7"/>
      <c r="AG64" s="7"/>
      <c r="AJ64" s="31"/>
      <c r="AK64" s="31"/>
    </row>
    <row r="65" spans="1:37" x14ac:dyDescent="0.2">
      <c r="A65" s="6">
        <v>43</v>
      </c>
      <c r="B65" s="16">
        <v>6146</v>
      </c>
      <c r="C65" s="17" t="s">
        <v>89</v>
      </c>
      <c r="D65" s="7">
        <v>169</v>
      </c>
      <c r="E65" s="7">
        <v>493</v>
      </c>
      <c r="F65" s="7">
        <f t="shared" si="12"/>
        <v>662</v>
      </c>
      <c r="G65" s="7">
        <f t="shared" si="10"/>
        <v>56</v>
      </c>
      <c r="H65" s="7">
        <f t="shared" si="11"/>
        <v>99</v>
      </c>
      <c r="I65" s="7">
        <f t="shared" si="6"/>
        <v>155</v>
      </c>
      <c r="J65" s="7">
        <v>236</v>
      </c>
      <c r="K65" s="8">
        <v>706.06000000000006</v>
      </c>
      <c r="L65" s="13">
        <f t="shared" si="13"/>
        <v>1.5225806451612902</v>
      </c>
      <c r="M65" s="7">
        <v>27</v>
      </c>
      <c r="N65" s="8">
        <v>211.92999999999998</v>
      </c>
      <c r="O65" s="13">
        <f t="shared" si="14"/>
        <v>0.48214285714285715</v>
      </c>
      <c r="P65" s="7"/>
      <c r="Q65" s="8"/>
      <c r="R65" s="14" t="s">
        <v>47</v>
      </c>
      <c r="S65" s="7">
        <v>122</v>
      </c>
      <c r="T65" s="8">
        <v>966.27</v>
      </c>
      <c r="U65" s="13">
        <f t="shared" si="15"/>
        <v>1.2323232323232323</v>
      </c>
      <c r="V65" s="7"/>
      <c r="W65" s="8"/>
      <c r="X65" s="7" t="s">
        <v>47</v>
      </c>
      <c r="Y65" s="7"/>
      <c r="Z65" s="8"/>
      <c r="AA65" s="7" t="s">
        <v>47</v>
      </c>
      <c r="AB65" s="7"/>
      <c r="AC65" s="8"/>
      <c r="AD65" s="7"/>
      <c r="AE65" s="8"/>
      <c r="AF65" s="7"/>
      <c r="AG65" s="8"/>
      <c r="AJ65" s="31"/>
      <c r="AK65" s="31"/>
    </row>
    <row r="66" spans="1:37" x14ac:dyDescent="0.2">
      <c r="A66" s="6">
        <v>44</v>
      </c>
      <c r="B66" s="16">
        <v>6167</v>
      </c>
      <c r="C66" s="17" t="s">
        <v>90</v>
      </c>
      <c r="D66" s="7">
        <v>218</v>
      </c>
      <c r="E66" s="7">
        <v>746</v>
      </c>
      <c r="F66" s="7">
        <f t="shared" si="12"/>
        <v>964</v>
      </c>
      <c r="G66" s="7">
        <f t="shared" si="10"/>
        <v>73</v>
      </c>
      <c r="H66" s="7">
        <f t="shared" si="11"/>
        <v>149</v>
      </c>
      <c r="I66" s="7">
        <f t="shared" si="6"/>
        <v>222</v>
      </c>
      <c r="J66" s="7">
        <v>701</v>
      </c>
      <c r="K66" s="8">
        <v>2097.46</v>
      </c>
      <c r="L66" s="13">
        <f t="shared" si="13"/>
        <v>3.1576576576576576</v>
      </c>
      <c r="M66" s="7">
        <v>25</v>
      </c>
      <c r="N66" s="8">
        <v>197.77</v>
      </c>
      <c r="O66" s="13">
        <f t="shared" si="14"/>
        <v>0.34246575342465752</v>
      </c>
      <c r="P66" s="7"/>
      <c r="Q66" s="8"/>
      <c r="R66" s="14" t="s">
        <v>47</v>
      </c>
      <c r="S66" s="7">
        <v>84</v>
      </c>
      <c r="T66" s="8">
        <v>660.38</v>
      </c>
      <c r="U66" s="13">
        <f t="shared" si="15"/>
        <v>0.56375838926174493</v>
      </c>
      <c r="V66" s="7"/>
      <c r="W66" s="8"/>
      <c r="X66" s="7" t="s">
        <v>47</v>
      </c>
      <c r="Y66" s="7"/>
      <c r="Z66" s="8"/>
      <c r="AA66" s="7" t="s">
        <v>47</v>
      </c>
      <c r="AB66" s="7"/>
      <c r="AC66" s="8"/>
      <c r="AD66" s="7"/>
      <c r="AE66" s="8"/>
      <c r="AF66" s="7"/>
      <c r="AG66" s="8"/>
      <c r="AJ66" s="31"/>
      <c r="AK66" s="31"/>
    </row>
    <row r="67" spans="1:37" x14ac:dyDescent="0.2">
      <c r="A67" s="6">
        <v>45</v>
      </c>
      <c r="B67" s="16">
        <v>6298</v>
      </c>
      <c r="C67" s="17" t="s">
        <v>91</v>
      </c>
      <c r="D67" s="7">
        <v>257</v>
      </c>
      <c r="E67" s="7">
        <v>873</v>
      </c>
      <c r="F67" s="7">
        <f t="shared" si="12"/>
        <v>1130</v>
      </c>
      <c r="G67" s="7">
        <f t="shared" si="10"/>
        <v>86</v>
      </c>
      <c r="H67" s="7">
        <f t="shared" si="11"/>
        <v>175</v>
      </c>
      <c r="I67" s="7">
        <f t="shared" si="6"/>
        <v>261</v>
      </c>
      <c r="J67" s="7">
        <v>416</v>
      </c>
      <c r="K67" s="8">
        <v>1248.8599999999997</v>
      </c>
      <c r="L67" s="13">
        <f t="shared" si="13"/>
        <v>1.5938697318007662</v>
      </c>
      <c r="M67" s="7">
        <v>32</v>
      </c>
      <c r="N67" s="8">
        <v>249.34</v>
      </c>
      <c r="O67" s="13">
        <f t="shared" si="14"/>
        <v>0.37209302325581395</v>
      </c>
      <c r="P67" s="7"/>
      <c r="Q67" s="8"/>
      <c r="R67" s="14" t="s">
        <v>47</v>
      </c>
      <c r="S67" s="7">
        <v>120</v>
      </c>
      <c r="T67" s="8">
        <v>938.04</v>
      </c>
      <c r="U67" s="13">
        <f t="shared" si="15"/>
        <v>0.68571428571428572</v>
      </c>
      <c r="V67" s="7"/>
      <c r="W67" s="8"/>
      <c r="X67" s="7" t="s">
        <v>47</v>
      </c>
      <c r="Y67" s="7"/>
      <c r="Z67" s="8"/>
      <c r="AA67" s="7" t="s">
        <v>47</v>
      </c>
      <c r="AB67" s="7"/>
      <c r="AC67" s="8"/>
      <c r="AD67" s="7"/>
      <c r="AE67" s="8"/>
      <c r="AF67" s="7"/>
      <c r="AG67" s="8"/>
      <c r="AJ67" s="31"/>
      <c r="AK67" s="31"/>
    </row>
    <row r="68" spans="1:37" x14ac:dyDescent="0.2">
      <c r="A68" s="6">
        <v>46</v>
      </c>
      <c r="B68" s="16">
        <v>6566</v>
      </c>
      <c r="C68" s="17" t="s">
        <v>92</v>
      </c>
      <c r="D68" s="7">
        <v>59</v>
      </c>
      <c r="E68" s="7">
        <v>213</v>
      </c>
      <c r="F68" s="7">
        <f t="shared" si="12"/>
        <v>272</v>
      </c>
      <c r="G68" s="7">
        <f t="shared" si="10"/>
        <v>20</v>
      </c>
      <c r="H68" s="7">
        <f t="shared" si="11"/>
        <v>43</v>
      </c>
      <c r="I68" s="7">
        <f t="shared" si="6"/>
        <v>63</v>
      </c>
      <c r="J68" s="7">
        <v>70</v>
      </c>
      <c r="K68" s="8">
        <v>210.70000000000002</v>
      </c>
      <c r="L68" s="13">
        <f t="shared" si="13"/>
        <v>1.1111111111111112</v>
      </c>
      <c r="M68" s="7">
        <v>14</v>
      </c>
      <c r="N68" s="8">
        <v>109.84</v>
      </c>
      <c r="O68" s="13">
        <f t="shared" si="14"/>
        <v>0.7</v>
      </c>
      <c r="P68" s="7"/>
      <c r="Q68" s="7"/>
      <c r="R68" s="14" t="s">
        <v>47</v>
      </c>
      <c r="S68" s="7">
        <v>54</v>
      </c>
      <c r="T68" s="8">
        <v>427.21</v>
      </c>
      <c r="U68" s="13">
        <f t="shared" si="15"/>
        <v>1.2558139534883721</v>
      </c>
      <c r="V68" s="7"/>
      <c r="W68" s="7"/>
      <c r="X68" s="7" t="s">
        <v>47</v>
      </c>
      <c r="Y68" s="7"/>
      <c r="Z68" s="7"/>
      <c r="AA68" s="7" t="s">
        <v>47</v>
      </c>
      <c r="AB68" s="7"/>
      <c r="AC68" s="7"/>
      <c r="AD68" s="7"/>
      <c r="AE68" s="7"/>
      <c r="AF68" s="7"/>
      <c r="AG68" s="7"/>
      <c r="AJ68" s="31"/>
      <c r="AK68" s="31"/>
    </row>
    <row r="69" spans="1:37" x14ac:dyDescent="0.2">
      <c r="A69" s="6">
        <v>47</v>
      </c>
      <c r="B69" s="16">
        <v>6688</v>
      </c>
      <c r="C69" s="17" t="s">
        <v>93</v>
      </c>
      <c r="D69" s="7">
        <v>80</v>
      </c>
      <c r="E69" s="7">
        <v>946</v>
      </c>
      <c r="F69" s="7">
        <f t="shared" si="12"/>
        <v>1026</v>
      </c>
      <c r="G69" s="7">
        <f t="shared" si="10"/>
        <v>27</v>
      </c>
      <c r="H69" s="7">
        <f t="shared" si="11"/>
        <v>189</v>
      </c>
      <c r="I69" s="7">
        <f t="shared" si="6"/>
        <v>216</v>
      </c>
      <c r="J69" s="7">
        <v>169</v>
      </c>
      <c r="K69" s="8">
        <v>506.73999999999995</v>
      </c>
      <c r="L69" s="13">
        <f t="shared" si="13"/>
        <v>0.78240740740740744</v>
      </c>
      <c r="M69" s="7">
        <v>9</v>
      </c>
      <c r="N69" s="8">
        <v>69.75</v>
      </c>
      <c r="O69" s="13">
        <f t="shared" si="14"/>
        <v>0.33333333333333331</v>
      </c>
      <c r="P69" s="7"/>
      <c r="Q69" s="7"/>
      <c r="R69" s="14" t="s">
        <v>47</v>
      </c>
      <c r="S69" s="7">
        <v>158</v>
      </c>
      <c r="T69" s="8">
        <v>1239.2400000000002</v>
      </c>
      <c r="U69" s="13">
        <f t="shared" si="15"/>
        <v>0.83597883597883593</v>
      </c>
      <c r="V69" s="7"/>
      <c r="W69" s="7"/>
      <c r="X69" s="7" t="s">
        <v>47</v>
      </c>
      <c r="Y69" s="7"/>
      <c r="Z69" s="7"/>
      <c r="AA69" s="7" t="s">
        <v>47</v>
      </c>
      <c r="AB69" s="7"/>
      <c r="AC69" s="7"/>
      <c r="AD69" s="7"/>
      <c r="AE69" s="7"/>
      <c r="AF69" s="7"/>
      <c r="AG69" s="7"/>
      <c r="AJ69" s="31"/>
      <c r="AK69" s="31"/>
    </row>
    <row r="70" spans="1:37" x14ac:dyDescent="0.2">
      <c r="A70" s="6">
        <v>48</v>
      </c>
      <c r="B70" s="16">
        <v>6707</v>
      </c>
      <c r="C70" s="17" t="s">
        <v>94</v>
      </c>
      <c r="D70" s="7">
        <v>512</v>
      </c>
      <c r="E70" s="7">
        <v>1466</v>
      </c>
      <c r="F70" s="7">
        <f t="shared" si="12"/>
        <v>1978</v>
      </c>
      <c r="G70" s="7">
        <f t="shared" si="10"/>
        <v>171</v>
      </c>
      <c r="H70" s="7">
        <f t="shared" si="11"/>
        <v>293</v>
      </c>
      <c r="I70" s="7">
        <f t="shared" si="6"/>
        <v>464</v>
      </c>
      <c r="J70" s="7">
        <v>670</v>
      </c>
      <c r="K70" s="8">
        <v>2016.6999999999998</v>
      </c>
      <c r="L70" s="13">
        <f t="shared" si="13"/>
        <v>1.4439655172413792</v>
      </c>
      <c r="M70" s="7">
        <v>109</v>
      </c>
      <c r="N70" s="8">
        <v>852.12</v>
      </c>
      <c r="O70" s="13">
        <f t="shared" si="14"/>
        <v>0.63742690058479534</v>
      </c>
      <c r="P70" s="7"/>
      <c r="Q70" s="8"/>
      <c r="R70" s="14" t="s">
        <v>47</v>
      </c>
      <c r="S70" s="7">
        <v>224</v>
      </c>
      <c r="T70" s="8">
        <v>1752.08</v>
      </c>
      <c r="U70" s="13">
        <f t="shared" si="15"/>
        <v>0.76450511945392496</v>
      </c>
      <c r="V70" s="7"/>
      <c r="W70" s="8"/>
      <c r="X70" s="7" t="s">
        <v>47</v>
      </c>
      <c r="Y70" s="7"/>
      <c r="Z70" s="8"/>
      <c r="AA70" s="7" t="s">
        <v>47</v>
      </c>
      <c r="AB70" s="7"/>
      <c r="AC70" s="8"/>
      <c r="AD70" s="7"/>
      <c r="AE70" s="8"/>
      <c r="AF70" s="7"/>
      <c r="AG70" s="8"/>
      <c r="AJ70" s="31"/>
      <c r="AK70" s="31"/>
    </row>
    <row r="71" spans="1:37" x14ac:dyDescent="0.2">
      <c r="A71" s="6">
        <v>49</v>
      </c>
      <c r="B71" s="16">
        <v>6719</v>
      </c>
      <c r="C71" s="17" t="s">
        <v>18</v>
      </c>
      <c r="D71" s="7">
        <v>30</v>
      </c>
      <c r="E71" s="7">
        <v>98</v>
      </c>
      <c r="F71" s="7">
        <f t="shared" si="12"/>
        <v>128</v>
      </c>
      <c r="G71" s="7">
        <f t="shared" si="10"/>
        <v>10</v>
      </c>
      <c r="H71" s="7">
        <f t="shared" si="11"/>
        <v>20</v>
      </c>
      <c r="I71" s="7">
        <f t="shared" si="6"/>
        <v>30</v>
      </c>
      <c r="J71" s="7">
        <v>13</v>
      </c>
      <c r="K71" s="8">
        <v>38.480000000000004</v>
      </c>
      <c r="L71" s="13">
        <f t="shared" si="13"/>
        <v>0.43333333333333335</v>
      </c>
      <c r="M71" s="7">
        <v>6</v>
      </c>
      <c r="N71" s="8">
        <v>46.5</v>
      </c>
      <c r="O71" s="13">
        <f t="shared" si="14"/>
        <v>0.6</v>
      </c>
      <c r="P71" s="7"/>
      <c r="Q71" s="7"/>
      <c r="R71" s="14" t="s">
        <v>47</v>
      </c>
      <c r="S71" s="7"/>
      <c r="T71" s="8"/>
      <c r="U71" s="13">
        <f t="shared" si="15"/>
        <v>0</v>
      </c>
      <c r="V71" s="7"/>
      <c r="W71" s="7"/>
      <c r="X71" s="7" t="s">
        <v>47</v>
      </c>
      <c r="Y71" s="7"/>
      <c r="Z71" s="7"/>
      <c r="AA71" s="7" t="s">
        <v>47</v>
      </c>
      <c r="AB71" s="7"/>
      <c r="AC71" s="7"/>
      <c r="AD71" s="7"/>
      <c r="AE71" s="7"/>
      <c r="AF71" s="7"/>
      <c r="AG71" s="7"/>
      <c r="AJ71" s="31"/>
      <c r="AK71" s="31"/>
    </row>
    <row r="72" spans="1:37" x14ac:dyDescent="0.2">
      <c r="A72" s="6">
        <v>50</v>
      </c>
      <c r="B72" s="16">
        <v>7160</v>
      </c>
      <c r="C72" s="17" t="s">
        <v>95</v>
      </c>
      <c r="D72" s="7">
        <v>278</v>
      </c>
      <c r="E72" s="7">
        <v>593</v>
      </c>
      <c r="F72" s="7">
        <f t="shared" si="12"/>
        <v>871</v>
      </c>
      <c r="G72" s="7">
        <f t="shared" si="10"/>
        <v>93</v>
      </c>
      <c r="H72" s="7">
        <f t="shared" si="11"/>
        <v>119</v>
      </c>
      <c r="I72" s="7">
        <f t="shared" si="6"/>
        <v>212</v>
      </c>
      <c r="J72" s="7">
        <v>322</v>
      </c>
      <c r="K72" s="8">
        <v>956.12</v>
      </c>
      <c r="L72" s="13">
        <f t="shared" si="13"/>
        <v>1.5188679245283019</v>
      </c>
      <c r="M72" s="7">
        <v>37</v>
      </c>
      <c r="N72" s="8">
        <v>291.44</v>
      </c>
      <c r="O72" s="13">
        <f t="shared" si="14"/>
        <v>0.39784946236559138</v>
      </c>
      <c r="P72" s="7"/>
      <c r="Q72" s="7"/>
      <c r="R72" s="14" t="s">
        <v>47</v>
      </c>
      <c r="S72" s="7">
        <v>84</v>
      </c>
      <c r="T72" s="8">
        <v>657.02999999999986</v>
      </c>
      <c r="U72" s="13">
        <f t="shared" si="15"/>
        <v>0.70588235294117652</v>
      </c>
      <c r="V72" s="7"/>
      <c r="W72" s="7"/>
      <c r="X72" s="7" t="s">
        <v>47</v>
      </c>
      <c r="Y72" s="7"/>
      <c r="Z72" s="7"/>
      <c r="AA72" s="7" t="s">
        <v>47</v>
      </c>
      <c r="AB72" s="7"/>
      <c r="AC72" s="7"/>
      <c r="AD72" s="7"/>
      <c r="AE72" s="7"/>
      <c r="AF72" s="7"/>
      <c r="AG72" s="7"/>
      <c r="AJ72" s="31"/>
      <c r="AK72" s="31"/>
    </row>
    <row r="73" spans="1:37" x14ac:dyDescent="0.2">
      <c r="A73" s="6">
        <v>51</v>
      </c>
      <c r="B73" s="16">
        <v>7554</v>
      </c>
      <c r="C73" s="17" t="s">
        <v>96</v>
      </c>
      <c r="D73" s="7">
        <v>108</v>
      </c>
      <c r="E73" s="7">
        <v>470</v>
      </c>
      <c r="F73" s="7">
        <f t="shared" si="12"/>
        <v>578</v>
      </c>
      <c r="G73" s="7">
        <f t="shared" si="10"/>
        <v>36</v>
      </c>
      <c r="H73" s="7">
        <f t="shared" si="11"/>
        <v>94</v>
      </c>
      <c r="I73" s="7">
        <f t="shared" si="6"/>
        <v>130</v>
      </c>
      <c r="J73" s="7">
        <v>57</v>
      </c>
      <c r="K73" s="8">
        <v>169.46999999999997</v>
      </c>
      <c r="L73" s="13">
        <f t="shared" si="13"/>
        <v>0.43846153846153846</v>
      </c>
      <c r="M73" s="7">
        <v>14</v>
      </c>
      <c r="N73" s="8">
        <v>110.51</v>
      </c>
      <c r="O73" s="13">
        <f t="shared" si="14"/>
        <v>0.3888888888888889</v>
      </c>
      <c r="P73" s="7"/>
      <c r="Q73" s="7"/>
      <c r="R73" s="14" t="s">
        <v>47</v>
      </c>
      <c r="S73" s="7">
        <v>81</v>
      </c>
      <c r="T73" s="8">
        <v>634.44999999999993</v>
      </c>
      <c r="U73" s="13">
        <f t="shared" si="15"/>
        <v>0.86170212765957444</v>
      </c>
      <c r="V73" s="7"/>
      <c r="W73" s="7"/>
      <c r="X73" s="7" t="s">
        <v>47</v>
      </c>
      <c r="Y73" s="7"/>
      <c r="Z73" s="7"/>
      <c r="AA73" s="7" t="s">
        <v>47</v>
      </c>
      <c r="AB73" s="7"/>
      <c r="AC73" s="7"/>
      <c r="AD73" s="7"/>
      <c r="AE73" s="7"/>
      <c r="AF73" s="7"/>
      <c r="AG73" s="7"/>
      <c r="AJ73" s="31"/>
      <c r="AK73" s="31"/>
    </row>
    <row r="74" spans="1:37" x14ac:dyDescent="0.2">
      <c r="A74" s="6">
        <v>52</v>
      </c>
      <c r="B74" s="16">
        <v>7672</v>
      </c>
      <c r="C74" s="17" t="s">
        <v>97</v>
      </c>
      <c r="D74" s="7">
        <v>222</v>
      </c>
      <c r="E74" s="7">
        <v>649</v>
      </c>
      <c r="F74" s="7">
        <f t="shared" si="12"/>
        <v>871</v>
      </c>
      <c r="G74" s="7">
        <f t="shared" si="10"/>
        <v>74</v>
      </c>
      <c r="H74" s="7">
        <f t="shared" si="11"/>
        <v>130</v>
      </c>
      <c r="I74" s="7">
        <f t="shared" si="6"/>
        <v>204</v>
      </c>
      <c r="J74" s="7">
        <v>241</v>
      </c>
      <c r="K74" s="8">
        <v>727.36</v>
      </c>
      <c r="L74" s="13">
        <f t="shared" si="13"/>
        <v>1.1813725490196079</v>
      </c>
      <c r="M74" s="7">
        <v>58</v>
      </c>
      <c r="N74" s="8">
        <v>458.21</v>
      </c>
      <c r="O74" s="13">
        <f t="shared" si="14"/>
        <v>0.78378378378378377</v>
      </c>
      <c r="P74" s="7"/>
      <c r="Q74" s="7"/>
      <c r="R74" s="14" t="s">
        <v>47</v>
      </c>
      <c r="S74" s="7">
        <v>107</v>
      </c>
      <c r="T74" s="8">
        <v>841.31</v>
      </c>
      <c r="U74" s="13">
        <f t="shared" si="15"/>
        <v>0.82307692307692304</v>
      </c>
      <c r="V74" s="7"/>
      <c r="W74" s="7"/>
      <c r="X74" s="7" t="s">
        <v>47</v>
      </c>
      <c r="Y74" s="7"/>
      <c r="Z74" s="7"/>
      <c r="AA74" s="7" t="s">
        <v>47</v>
      </c>
      <c r="AB74" s="7"/>
      <c r="AC74" s="7"/>
      <c r="AD74" s="7"/>
      <c r="AE74" s="7"/>
      <c r="AF74" s="7"/>
      <c r="AG74" s="7"/>
      <c r="AJ74" s="31"/>
      <c r="AK74" s="31"/>
    </row>
    <row r="75" spans="1:37" x14ac:dyDescent="0.2">
      <c r="A75" s="6">
        <v>53</v>
      </c>
      <c r="B75" s="16">
        <v>8694</v>
      </c>
      <c r="C75" s="17" t="s">
        <v>98</v>
      </c>
      <c r="D75" s="7">
        <v>166</v>
      </c>
      <c r="E75" s="7">
        <v>591</v>
      </c>
      <c r="F75" s="7">
        <f t="shared" si="12"/>
        <v>757</v>
      </c>
      <c r="G75" s="7">
        <f t="shared" si="10"/>
        <v>55</v>
      </c>
      <c r="H75" s="7">
        <f t="shared" si="11"/>
        <v>118</v>
      </c>
      <c r="I75" s="7">
        <f t="shared" si="6"/>
        <v>173</v>
      </c>
      <c r="J75" s="7">
        <v>179</v>
      </c>
      <c r="K75" s="8">
        <v>536.59</v>
      </c>
      <c r="L75" s="13">
        <f t="shared" si="13"/>
        <v>1.0346820809248556</v>
      </c>
      <c r="M75" s="7">
        <v>29</v>
      </c>
      <c r="N75" s="8">
        <v>227.43</v>
      </c>
      <c r="O75" s="13">
        <f t="shared" si="14"/>
        <v>0.52727272727272723</v>
      </c>
      <c r="P75" s="7"/>
      <c r="Q75" s="7"/>
      <c r="R75" s="14" t="s">
        <v>47</v>
      </c>
      <c r="S75" s="7">
        <v>113</v>
      </c>
      <c r="T75" s="8">
        <v>886.47</v>
      </c>
      <c r="U75" s="13">
        <f t="shared" si="15"/>
        <v>0.9576271186440678</v>
      </c>
      <c r="V75" s="7"/>
      <c r="W75" s="7"/>
      <c r="X75" s="7" t="s">
        <v>47</v>
      </c>
      <c r="Y75" s="7"/>
      <c r="Z75" s="7"/>
      <c r="AA75" s="7" t="s">
        <v>47</v>
      </c>
      <c r="AB75" s="7"/>
      <c r="AC75" s="7"/>
      <c r="AD75" s="7"/>
      <c r="AE75" s="7"/>
      <c r="AF75" s="7"/>
      <c r="AG75" s="7"/>
      <c r="AJ75" s="31"/>
      <c r="AK75" s="31"/>
    </row>
    <row r="76" spans="1:37" x14ac:dyDescent="0.2">
      <c r="A76" s="6">
        <v>54</v>
      </c>
      <c r="B76" s="16">
        <v>10239</v>
      </c>
      <c r="C76" s="17" t="s">
        <v>99</v>
      </c>
      <c r="D76" s="7" t="s">
        <v>49</v>
      </c>
      <c r="E76" s="7" t="s">
        <v>49</v>
      </c>
      <c r="F76" s="7" t="s">
        <v>49</v>
      </c>
      <c r="G76" s="7" t="s">
        <v>49</v>
      </c>
      <c r="H76" s="7" t="s">
        <v>49</v>
      </c>
      <c r="I76" s="7">
        <f t="shared" si="6"/>
        <v>0</v>
      </c>
      <c r="J76" s="7"/>
      <c r="K76" s="8"/>
      <c r="L76" s="13" t="s">
        <v>49</v>
      </c>
      <c r="M76" s="7"/>
      <c r="N76" s="8"/>
      <c r="O76" s="13" t="s">
        <v>49</v>
      </c>
      <c r="P76" s="7">
        <v>438</v>
      </c>
      <c r="Q76" s="7">
        <v>5284.02</v>
      </c>
      <c r="R76" s="14" t="s">
        <v>47</v>
      </c>
      <c r="S76" s="7"/>
      <c r="T76" s="8"/>
      <c r="U76" s="13" t="s">
        <v>49</v>
      </c>
      <c r="V76" s="7">
        <v>367</v>
      </c>
      <c r="W76" s="7">
        <v>15055.36</v>
      </c>
      <c r="X76" s="7" t="s">
        <v>47</v>
      </c>
      <c r="Y76" s="7">
        <v>20</v>
      </c>
      <c r="Z76" s="7">
        <v>416.70999999999987</v>
      </c>
      <c r="AA76" s="7" t="s">
        <v>47</v>
      </c>
      <c r="AB76" s="7"/>
      <c r="AC76" s="7"/>
      <c r="AD76" s="7"/>
      <c r="AE76" s="7"/>
      <c r="AF76" s="7"/>
      <c r="AG76" s="7"/>
      <c r="AJ76" s="31"/>
      <c r="AK76" s="31"/>
    </row>
    <row r="77" spans="1:37" x14ac:dyDescent="0.2">
      <c r="A77" s="6">
        <v>55</v>
      </c>
      <c r="B77" s="16">
        <v>10406</v>
      </c>
      <c r="C77" s="17" t="s">
        <v>131</v>
      </c>
      <c r="D77" s="7">
        <v>0</v>
      </c>
      <c r="E77" s="7">
        <v>2</v>
      </c>
      <c r="F77" s="7">
        <f>SUM(D77:E77)</f>
        <v>2</v>
      </c>
      <c r="G77" s="7">
        <f t="shared" si="10"/>
        <v>0</v>
      </c>
      <c r="H77" s="7">
        <f t="shared" si="11"/>
        <v>0</v>
      </c>
      <c r="I77" s="7">
        <f t="shared" si="6"/>
        <v>0</v>
      </c>
      <c r="J77" s="7"/>
      <c r="K77" s="8"/>
      <c r="L77" s="13" t="s">
        <v>49</v>
      </c>
      <c r="M77" s="7"/>
      <c r="N77" s="8"/>
      <c r="O77" s="13" t="s">
        <v>49</v>
      </c>
      <c r="P77" s="7"/>
      <c r="Q77" s="7"/>
      <c r="R77" s="14" t="s">
        <v>47</v>
      </c>
      <c r="S77" s="7"/>
      <c r="T77" s="8"/>
      <c r="U77" s="13" t="s">
        <v>49</v>
      </c>
      <c r="V77" s="7"/>
      <c r="W77" s="7"/>
      <c r="X77" s="7" t="s">
        <v>47</v>
      </c>
      <c r="Y77" s="7"/>
      <c r="Z77" s="7"/>
      <c r="AA77" s="7" t="s">
        <v>47</v>
      </c>
      <c r="AB77" s="7"/>
      <c r="AC77" s="7"/>
      <c r="AD77" s="7"/>
      <c r="AE77" s="7"/>
      <c r="AF77" s="7"/>
      <c r="AG77" s="7"/>
      <c r="AJ77" s="31"/>
      <c r="AK77" s="31"/>
    </row>
    <row r="78" spans="1:37" x14ac:dyDescent="0.2">
      <c r="A78" s="6">
        <v>56</v>
      </c>
      <c r="B78" s="16">
        <v>12595</v>
      </c>
      <c r="C78" s="17" t="s">
        <v>100</v>
      </c>
      <c r="D78" s="7">
        <v>1302</v>
      </c>
      <c r="E78" s="7">
        <v>2449</v>
      </c>
      <c r="F78" s="7">
        <v>2263</v>
      </c>
      <c r="G78" s="7">
        <f t="shared" si="10"/>
        <v>434</v>
      </c>
      <c r="H78" s="7">
        <f t="shared" si="11"/>
        <v>490</v>
      </c>
      <c r="I78" s="7">
        <f t="shared" si="6"/>
        <v>924</v>
      </c>
      <c r="J78" s="7">
        <v>983</v>
      </c>
      <c r="K78" s="8">
        <v>2940.9300000000017</v>
      </c>
      <c r="L78" s="13">
        <v>0</v>
      </c>
      <c r="M78" s="7">
        <v>133</v>
      </c>
      <c r="N78" s="8">
        <v>1050.1799999999998</v>
      </c>
      <c r="O78" s="13">
        <f t="shared" ref="O78:O96" si="16">SUM(M78/G78)</f>
        <v>0.30645161290322581</v>
      </c>
      <c r="P78" s="7"/>
      <c r="Q78" s="7"/>
      <c r="R78" s="14" t="s">
        <v>47</v>
      </c>
      <c r="S78" s="7">
        <v>185</v>
      </c>
      <c r="T78" s="8">
        <v>1461.22</v>
      </c>
      <c r="U78" s="13">
        <f t="shared" ref="U78:U96" si="17">SUM(S78/H78)</f>
        <v>0.37755102040816324</v>
      </c>
      <c r="V78" s="7"/>
      <c r="W78" s="7"/>
      <c r="X78" s="7" t="s">
        <v>47</v>
      </c>
      <c r="Y78" s="7"/>
      <c r="Z78" s="7"/>
      <c r="AA78" s="7" t="s">
        <v>47</v>
      </c>
      <c r="AB78" s="7"/>
      <c r="AC78" s="7"/>
      <c r="AD78" s="7"/>
      <c r="AE78" s="7"/>
      <c r="AF78" s="7"/>
      <c r="AG78" s="7"/>
      <c r="AJ78" s="31"/>
      <c r="AK78" s="31"/>
    </row>
    <row r="79" spans="1:37" x14ac:dyDescent="0.2">
      <c r="A79" s="6">
        <v>57</v>
      </c>
      <c r="B79" s="16">
        <v>13143</v>
      </c>
      <c r="C79" s="17" t="s">
        <v>101</v>
      </c>
      <c r="D79" s="7">
        <v>394</v>
      </c>
      <c r="E79" s="7">
        <v>1718</v>
      </c>
      <c r="F79" s="7">
        <f t="shared" ref="F79:F114" si="18">SUM(D79:E79)</f>
        <v>2112</v>
      </c>
      <c r="G79" s="7">
        <f t="shared" si="10"/>
        <v>131</v>
      </c>
      <c r="H79" s="7">
        <f t="shared" si="11"/>
        <v>344</v>
      </c>
      <c r="I79" s="7">
        <f t="shared" si="6"/>
        <v>475</v>
      </c>
      <c r="J79" s="7">
        <v>464</v>
      </c>
      <c r="K79" s="8">
        <v>1393.9399999999996</v>
      </c>
      <c r="L79" s="13">
        <f t="shared" ref="L79:L96" si="19">SUM(J79/I79)</f>
        <v>0.97684210526315784</v>
      </c>
      <c r="M79" s="7">
        <v>60</v>
      </c>
      <c r="N79" s="8">
        <v>474.38</v>
      </c>
      <c r="O79" s="13">
        <f t="shared" si="16"/>
        <v>0.4580152671755725</v>
      </c>
      <c r="P79" s="7"/>
      <c r="Q79" s="7"/>
      <c r="R79" s="14" t="s">
        <v>47</v>
      </c>
      <c r="S79" s="7">
        <v>288</v>
      </c>
      <c r="T79" s="8">
        <v>2272.87</v>
      </c>
      <c r="U79" s="13">
        <f t="shared" si="17"/>
        <v>0.83720930232558144</v>
      </c>
      <c r="V79" s="7"/>
      <c r="W79" s="7"/>
      <c r="X79" s="7" t="s">
        <v>47</v>
      </c>
      <c r="Y79" s="7"/>
      <c r="Z79" s="7"/>
      <c r="AA79" s="7" t="s">
        <v>47</v>
      </c>
      <c r="AB79" s="7"/>
      <c r="AC79" s="7"/>
      <c r="AD79" s="7"/>
      <c r="AE79" s="7"/>
      <c r="AF79" s="7"/>
      <c r="AG79" s="7"/>
      <c r="AJ79" s="31"/>
      <c r="AK79" s="31"/>
    </row>
    <row r="80" spans="1:37" x14ac:dyDescent="0.2">
      <c r="A80" s="6">
        <v>58</v>
      </c>
      <c r="B80" s="16">
        <v>13236</v>
      </c>
      <c r="C80" s="17" t="s">
        <v>102</v>
      </c>
      <c r="D80" s="7">
        <v>77</v>
      </c>
      <c r="E80" s="7">
        <v>251</v>
      </c>
      <c r="F80" s="7">
        <f t="shared" si="18"/>
        <v>328</v>
      </c>
      <c r="G80" s="7">
        <f t="shared" si="10"/>
        <v>26</v>
      </c>
      <c r="H80" s="7">
        <f t="shared" si="11"/>
        <v>50</v>
      </c>
      <c r="I80" s="7">
        <f t="shared" si="6"/>
        <v>76</v>
      </c>
      <c r="J80" s="7">
        <v>62</v>
      </c>
      <c r="K80" s="8">
        <v>184.01999999999995</v>
      </c>
      <c r="L80" s="13">
        <f t="shared" si="19"/>
        <v>0.81578947368421051</v>
      </c>
      <c r="M80" s="7">
        <v>6</v>
      </c>
      <c r="N80" s="8">
        <v>47.84</v>
      </c>
      <c r="O80" s="13">
        <f t="shared" si="16"/>
        <v>0.23076923076923078</v>
      </c>
      <c r="P80" s="7"/>
      <c r="Q80" s="7"/>
      <c r="R80" s="14" t="s">
        <v>47</v>
      </c>
      <c r="S80" s="7">
        <v>21</v>
      </c>
      <c r="T80" s="8">
        <v>162.75</v>
      </c>
      <c r="U80" s="13">
        <f t="shared" si="17"/>
        <v>0.42</v>
      </c>
      <c r="V80" s="7"/>
      <c r="W80" s="7"/>
      <c r="X80" s="7" t="s">
        <v>47</v>
      </c>
      <c r="Y80" s="7"/>
      <c r="Z80" s="7"/>
      <c r="AA80" s="7" t="s">
        <v>47</v>
      </c>
      <c r="AB80" s="7"/>
      <c r="AC80" s="7"/>
      <c r="AD80" s="7"/>
      <c r="AE80" s="7"/>
      <c r="AF80" s="7"/>
      <c r="AG80" s="7"/>
      <c r="AJ80" s="31"/>
      <c r="AK80" s="31"/>
    </row>
    <row r="81" spans="1:37" x14ac:dyDescent="0.2">
      <c r="A81" s="6">
        <v>59</v>
      </c>
      <c r="B81" s="16">
        <v>13475</v>
      </c>
      <c r="C81" s="17" t="s">
        <v>103</v>
      </c>
      <c r="D81" s="7">
        <v>343</v>
      </c>
      <c r="E81" s="7">
        <v>1414</v>
      </c>
      <c r="F81" s="7">
        <f t="shared" si="18"/>
        <v>1757</v>
      </c>
      <c r="G81" s="7">
        <f t="shared" si="10"/>
        <v>114</v>
      </c>
      <c r="H81" s="7">
        <f t="shared" si="11"/>
        <v>283</v>
      </c>
      <c r="I81" s="7">
        <f t="shared" si="6"/>
        <v>397</v>
      </c>
      <c r="J81" s="7">
        <v>290</v>
      </c>
      <c r="K81" s="8">
        <v>874.40000000000009</v>
      </c>
      <c r="L81" s="13">
        <f t="shared" si="19"/>
        <v>0.73047858942065491</v>
      </c>
      <c r="M81" s="7">
        <v>40</v>
      </c>
      <c r="N81" s="8">
        <v>314.02000000000004</v>
      </c>
      <c r="O81" s="13">
        <f t="shared" si="16"/>
        <v>0.35087719298245612</v>
      </c>
      <c r="P81" s="7"/>
      <c r="Q81" s="7"/>
      <c r="R81" s="14" t="s">
        <v>47</v>
      </c>
      <c r="S81" s="7">
        <v>183</v>
      </c>
      <c r="T81" s="8">
        <v>1439.69</v>
      </c>
      <c r="U81" s="13">
        <f t="shared" si="17"/>
        <v>0.64664310954063609</v>
      </c>
      <c r="V81" s="7"/>
      <c r="W81" s="7"/>
      <c r="X81" s="7" t="s">
        <v>47</v>
      </c>
      <c r="Y81" s="7"/>
      <c r="Z81" s="7"/>
      <c r="AA81" s="7" t="s">
        <v>47</v>
      </c>
      <c r="AB81" s="7">
        <v>7</v>
      </c>
      <c r="AC81" s="7">
        <v>285.75</v>
      </c>
      <c r="AD81" s="7">
        <v>15</v>
      </c>
      <c r="AE81" s="7">
        <v>669.81999999999982</v>
      </c>
      <c r="AF81" s="7"/>
      <c r="AG81" s="7"/>
      <c r="AJ81" s="31"/>
      <c r="AK81" s="31"/>
    </row>
    <row r="82" spans="1:37" x14ac:dyDescent="0.2">
      <c r="A82" s="6">
        <v>60</v>
      </c>
      <c r="B82" s="16">
        <v>13819</v>
      </c>
      <c r="C82" s="17" t="s">
        <v>128</v>
      </c>
      <c r="D82" s="7">
        <v>36</v>
      </c>
      <c r="E82" s="7">
        <v>69</v>
      </c>
      <c r="F82" s="7">
        <f t="shared" si="18"/>
        <v>105</v>
      </c>
      <c r="G82" s="7">
        <f t="shared" si="10"/>
        <v>12</v>
      </c>
      <c r="H82" s="7">
        <f t="shared" si="11"/>
        <v>14</v>
      </c>
      <c r="I82" s="7">
        <f t="shared" si="6"/>
        <v>26</v>
      </c>
      <c r="J82" s="7">
        <v>2</v>
      </c>
      <c r="K82" s="8">
        <v>6.17</v>
      </c>
      <c r="L82" s="13">
        <f t="shared" si="19"/>
        <v>7.6923076923076927E-2</v>
      </c>
      <c r="M82" s="7"/>
      <c r="N82" s="8"/>
      <c r="O82" s="13">
        <f t="shared" si="16"/>
        <v>0</v>
      </c>
      <c r="P82" s="7"/>
      <c r="Q82" s="7"/>
      <c r="R82" s="14" t="s">
        <v>47</v>
      </c>
      <c r="S82" s="7"/>
      <c r="T82" s="8"/>
      <c r="U82" s="13">
        <f t="shared" si="17"/>
        <v>0</v>
      </c>
      <c r="V82" s="7"/>
      <c r="W82" s="7"/>
      <c r="X82" s="7" t="s">
        <v>47</v>
      </c>
      <c r="Y82" s="7"/>
      <c r="Z82" s="7"/>
      <c r="AA82" s="7" t="s">
        <v>47</v>
      </c>
      <c r="AB82" s="7"/>
      <c r="AC82" s="7"/>
      <c r="AD82" s="7"/>
      <c r="AE82" s="7"/>
      <c r="AF82" s="7"/>
      <c r="AG82" s="7"/>
      <c r="AJ82" s="31"/>
      <c r="AK82" s="31"/>
    </row>
    <row r="83" spans="1:37" x14ac:dyDescent="0.2">
      <c r="A83" s="6">
        <v>61</v>
      </c>
      <c r="B83" s="16">
        <v>14118</v>
      </c>
      <c r="C83" s="17" t="s">
        <v>17</v>
      </c>
      <c r="D83" s="7">
        <v>189</v>
      </c>
      <c r="E83" s="7">
        <v>627</v>
      </c>
      <c r="F83" s="7">
        <f t="shared" si="18"/>
        <v>816</v>
      </c>
      <c r="G83" s="7">
        <f t="shared" si="10"/>
        <v>63</v>
      </c>
      <c r="H83" s="7">
        <f t="shared" si="11"/>
        <v>125</v>
      </c>
      <c r="I83" s="7">
        <f t="shared" si="6"/>
        <v>188</v>
      </c>
      <c r="J83" s="7">
        <v>335</v>
      </c>
      <c r="K83" s="8">
        <v>998.1</v>
      </c>
      <c r="L83" s="13">
        <f t="shared" si="19"/>
        <v>1.7819148936170213</v>
      </c>
      <c r="M83" s="7">
        <v>39</v>
      </c>
      <c r="N83" s="8">
        <v>304.93</v>
      </c>
      <c r="O83" s="13">
        <f t="shared" si="16"/>
        <v>0.61904761904761907</v>
      </c>
      <c r="P83" s="7"/>
      <c r="Q83" s="7"/>
      <c r="R83" s="14" t="s">
        <v>47</v>
      </c>
      <c r="S83" s="7">
        <v>149</v>
      </c>
      <c r="T83" s="8">
        <v>1164.8000000000002</v>
      </c>
      <c r="U83" s="13">
        <f t="shared" si="17"/>
        <v>1.1919999999999999</v>
      </c>
      <c r="V83" s="7"/>
      <c r="W83" s="7"/>
      <c r="X83" s="7" t="s">
        <v>47</v>
      </c>
      <c r="Y83" s="7"/>
      <c r="Z83" s="7"/>
      <c r="AA83" s="7" t="s">
        <v>47</v>
      </c>
      <c r="AB83" s="7"/>
      <c r="AC83" s="7"/>
      <c r="AD83" s="7"/>
      <c r="AE83" s="7"/>
      <c r="AF83" s="7"/>
      <c r="AG83" s="7"/>
      <c r="AJ83" s="31"/>
      <c r="AK83" s="31"/>
    </row>
    <row r="84" spans="1:37" x14ac:dyDescent="0.2">
      <c r="A84" s="6">
        <v>62</v>
      </c>
      <c r="B84" s="16">
        <v>23450</v>
      </c>
      <c r="C84" s="17" t="s">
        <v>104</v>
      </c>
      <c r="D84" s="7">
        <v>442</v>
      </c>
      <c r="E84" s="7">
        <v>945</v>
      </c>
      <c r="F84" s="7">
        <f t="shared" si="18"/>
        <v>1387</v>
      </c>
      <c r="G84" s="7">
        <f t="shared" si="10"/>
        <v>147</v>
      </c>
      <c r="H84" s="7">
        <f t="shared" si="11"/>
        <v>189</v>
      </c>
      <c r="I84" s="7">
        <f t="shared" si="6"/>
        <v>336</v>
      </c>
      <c r="J84" s="7">
        <v>232</v>
      </c>
      <c r="K84" s="8">
        <v>700.47</v>
      </c>
      <c r="L84" s="13">
        <f t="shared" si="19"/>
        <v>0.69047619047619047</v>
      </c>
      <c r="M84" s="7">
        <v>61</v>
      </c>
      <c r="N84" s="8">
        <v>480.78999999999996</v>
      </c>
      <c r="O84" s="13">
        <f t="shared" si="16"/>
        <v>0.41496598639455784</v>
      </c>
      <c r="P84" s="7"/>
      <c r="Q84" s="7"/>
      <c r="R84" s="14" t="s">
        <v>47</v>
      </c>
      <c r="S84" s="7">
        <v>142</v>
      </c>
      <c r="T84" s="8">
        <v>1119.26</v>
      </c>
      <c r="U84" s="13">
        <f t="shared" si="17"/>
        <v>0.75132275132275128</v>
      </c>
      <c r="V84" s="7"/>
      <c r="W84" s="7"/>
      <c r="X84" s="7" t="s">
        <v>47</v>
      </c>
      <c r="Y84" s="7"/>
      <c r="Z84" s="7"/>
      <c r="AA84" s="7" t="s">
        <v>47</v>
      </c>
      <c r="AB84" s="7"/>
      <c r="AC84" s="7"/>
      <c r="AD84" s="7"/>
      <c r="AE84" s="7"/>
      <c r="AF84" s="7"/>
      <c r="AG84" s="7"/>
      <c r="AJ84" s="31"/>
      <c r="AK84" s="31"/>
    </row>
    <row r="85" spans="1:37" x14ac:dyDescent="0.2">
      <c r="A85" s="6">
        <v>63</v>
      </c>
      <c r="B85" s="16">
        <v>25630</v>
      </c>
      <c r="C85" s="17" t="s">
        <v>105</v>
      </c>
      <c r="D85" s="7">
        <v>530</v>
      </c>
      <c r="E85" s="7">
        <v>519</v>
      </c>
      <c r="F85" s="7">
        <f t="shared" si="18"/>
        <v>1049</v>
      </c>
      <c r="G85" s="7">
        <f t="shared" si="10"/>
        <v>177</v>
      </c>
      <c r="H85" s="7">
        <f t="shared" si="11"/>
        <v>104</v>
      </c>
      <c r="I85" s="7">
        <f t="shared" si="6"/>
        <v>281</v>
      </c>
      <c r="J85" s="7">
        <v>710</v>
      </c>
      <c r="K85" s="8">
        <v>2172.1</v>
      </c>
      <c r="L85" s="13">
        <f t="shared" si="19"/>
        <v>2.5266903914590748</v>
      </c>
      <c r="M85" s="7">
        <v>92</v>
      </c>
      <c r="N85" s="8">
        <v>724.3900000000001</v>
      </c>
      <c r="O85" s="13">
        <f t="shared" si="16"/>
        <v>0.51977401129943501</v>
      </c>
      <c r="P85" s="7"/>
      <c r="Q85" s="7"/>
      <c r="R85" s="14" t="s">
        <v>47</v>
      </c>
      <c r="S85" s="7">
        <v>95</v>
      </c>
      <c r="T85" s="8">
        <v>755.68000000000006</v>
      </c>
      <c r="U85" s="13">
        <f t="shared" si="17"/>
        <v>0.91346153846153844</v>
      </c>
      <c r="V85" s="7"/>
      <c r="W85" s="7"/>
      <c r="X85" s="7" t="s">
        <v>47</v>
      </c>
      <c r="Y85" s="7"/>
      <c r="Z85" s="7"/>
      <c r="AA85" s="7" t="s">
        <v>47</v>
      </c>
      <c r="AB85" s="7"/>
      <c r="AC85" s="7"/>
      <c r="AD85" s="7"/>
      <c r="AE85" s="7"/>
      <c r="AF85" s="7"/>
      <c r="AG85" s="7"/>
      <c r="AJ85" s="31"/>
      <c r="AK85" s="31"/>
    </row>
    <row r="86" spans="1:37" x14ac:dyDescent="0.2">
      <c r="A86" s="6">
        <v>64</v>
      </c>
      <c r="B86" s="16">
        <v>26590</v>
      </c>
      <c r="C86" s="17" t="s">
        <v>106</v>
      </c>
      <c r="D86" s="7">
        <v>737</v>
      </c>
      <c r="E86" s="7">
        <v>618</v>
      </c>
      <c r="F86" s="7">
        <f t="shared" si="18"/>
        <v>1355</v>
      </c>
      <c r="G86" s="7">
        <f t="shared" si="10"/>
        <v>246</v>
      </c>
      <c r="H86" s="7">
        <f t="shared" si="11"/>
        <v>124</v>
      </c>
      <c r="I86" s="7">
        <f t="shared" si="6"/>
        <v>370</v>
      </c>
      <c r="J86" s="7">
        <v>595</v>
      </c>
      <c r="K86" s="7">
        <v>1780.4499999999998</v>
      </c>
      <c r="L86" s="13">
        <f t="shared" si="19"/>
        <v>1.6081081081081081</v>
      </c>
      <c r="M86" s="7">
        <v>85</v>
      </c>
      <c r="N86" s="7">
        <v>667.45999999999992</v>
      </c>
      <c r="O86" s="13">
        <f t="shared" si="16"/>
        <v>0.34552845528455284</v>
      </c>
      <c r="P86" s="7"/>
      <c r="Q86" s="8"/>
      <c r="R86" s="14" t="s">
        <v>47</v>
      </c>
      <c r="S86" s="7">
        <v>82</v>
      </c>
      <c r="T86" s="7">
        <v>638.85</v>
      </c>
      <c r="U86" s="13">
        <f t="shared" si="17"/>
        <v>0.66129032258064513</v>
      </c>
      <c r="V86" s="7"/>
      <c r="W86" s="8"/>
      <c r="X86" s="7" t="s">
        <v>47</v>
      </c>
      <c r="Y86" s="7"/>
      <c r="Z86" s="8"/>
      <c r="AA86" s="7" t="s">
        <v>47</v>
      </c>
      <c r="AB86" s="7"/>
      <c r="AC86" s="8"/>
      <c r="AD86" s="7"/>
      <c r="AE86" s="8"/>
      <c r="AF86" s="7"/>
      <c r="AG86" s="8"/>
      <c r="AJ86" s="31"/>
      <c r="AK86" s="31"/>
    </row>
    <row r="87" spans="1:37" x14ac:dyDescent="0.2">
      <c r="A87" s="6">
        <v>65</v>
      </c>
      <c r="B87" s="16">
        <v>27692</v>
      </c>
      <c r="C87" s="17" t="s">
        <v>107</v>
      </c>
      <c r="D87" s="7">
        <v>504</v>
      </c>
      <c r="E87" s="7">
        <v>1589</v>
      </c>
      <c r="F87" s="7">
        <f t="shared" si="18"/>
        <v>2093</v>
      </c>
      <c r="G87" s="7">
        <f t="shared" si="10"/>
        <v>168</v>
      </c>
      <c r="H87" s="7">
        <f t="shared" si="11"/>
        <v>318</v>
      </c>
      <c r="I87" s="7">
        <f t="shared" ref="I87:I114" si="20">SUM(G87:H87)</f>
        <v>486</v>
      </c>
      <c r="J87" s="7">
        <v>895</v>
      </c>
      <c r="K87" s="8">
        <v>2695.7000000000003</v>
      </c>
      <c r="L87" s="13">
        <f t="shared" si="19"/>
        <v>1.8415637860082306</v>
      </c>
      <c r="M87" s="7">
        <v>103</v>
      </c>
      <c r="N87" s="8">
        <v>810.98</v>
      </c>
      <c r="O87" s="13">
        <f t="shared" si="16"/>
        <v>0.61309523809523814</v>
      </c>
      <c r="P87" s="7"/>
      <c r="Q87" s="8"/>
      <c r="R87" s="14" t="s">
        <v>47</v>
      </c>
      <c r="S87" s="7">
        <v>342</v>
      </c>
      <c r="T87" s="8">
        <v>2693.38</v>
      </c>
      <c r="U87" s="13">
        <f t="shared" si="17"/>
        <v>1.0754716981132075</v>
      </c>
      <c r="V87" s="7"/>
      <c r="W87" s="8"/>
      <c r="X87" s="7" t="s">
        <v>47</v>
      </c>
      <c r="Y87" s="7"/>
      <c r="Z87" s="8"/>
      <c r="AA87" s="7" t="s">
        <v>47</v>
      </c>
      <c r="AB87" s="7"/>
      <c r="AC87" s="8"/>
      <c r="AD87" s="7"/>
      <c r="AE87" s="8"/>
      <c r="AF87" s="7"/>
      <c r="AG87" s="8"/>
      <c r="AJ87" s="31"/>
      <c r="AK87" s="31"/>
    </row>
    <row r="88" spans="1:37" x14ac:dyDescent="0.2">
      <c r="A88" s="6">
        <v>66</v>
      </c>
      <c r="B88" s="16">
        <v>28013</v>
      </c>
      <c r="C88" s="17" t="s">
        <v>108</v>
      </c>
      <c r="D88" s="7">
        <v>123</v>
      </c>
      <c r="E88" s="7">
        <v>507</v>
      </c>
      <c r="F88" s="7">
        <f t="shared" si="18"/>
        <v>630</v>
      </c>
      <c r="G88" s="7">
        <f t="shared" ref="G88:G114" si="21">ROUND(D88/3,0)</f>
        <v>41</v>
      </c>
      <c r="H88" s="7">
        <f t="shared" ref="H88:H114" si="22">ROUND(E88/5,0)</f>
        <v>101</v>
      </c>
      <c r="I88" s="7">
        <f t="shared" si="20"/>
        <v>142</v>
      </c>
      <c r="J88" s="7">
        <v>203</v>
      </c>
      <c r="K88" s="8">
        <v>605.88</v>
      </c>
      <c r="L88" s="13">
        <f t="shared" si="19"/>
        <v>1.4295774647887325</v>
      </c>
      <c r="M88" s="7">
        <v>6</v>
      </c>
      <c r="N88" s="8">
        <v>47.17</v>
      </c>
      <c r="O88" s="13">
        <f t="shared" si="16"/>
        <v>0.14634146341463414</v>
      </c>
      <c r="P88" s="7"/>
      <c r="Q88" s="8"/>
      <c r="R88" s="14" t="s">
        <v>47</v>
      </c>
      <c r="S88" s="7">
        <v>62</v>
      </c>
      <c r="T88" s="8">
        <v>488.54</v>
      </c>
      <c r="U88" s="13">
        <f t="shared" si="17"/>
        <v>0.61386138613861385</v>
      </c>
      <c r="V88" s="7"/>
      <c r="W88" s="8"/>
      <c r="X88" s="7" t="s">
        <v>47</v>
      </c>
      <c r="Y88" s="7"/>
      <c r="Z88" s="8"/>
      <c r="AA88" s="7" t="s">
        <v>47</v>
      </c>
      <c r="AB88" s="7"/>
      <c r="AC88" s="8"/>
      <c r="AD88" s="7"/>
      <c r="AE88" s="8"/>
      <c r="AF88" s="7"/>
      <c r="AG88" s="8"/>
      <c r="AJ88" s="31"/>
      <c r="AK88" s="31"/>
    </row>
    <row r="89" spans="1:37" x14ac:dyDescent="0.2">
      <c r="A89" s="6">
        <v>67</v>
      </c>
      <c r="B89" s="16">
        <v>29031</v>
      </c>
      <c r="C89" s="17" t="s">
        <v>109</v>
      </c>
      <c r="D89" s="7">
        <v>49</v>
      </c>
      <c r="E89" s="7">
        <v>243</v>
      </c>
      <c r="F89" s="7">
        <f t="shared" si="18"/>
        <v>292</v>
      </c>
      <c r="G89" s="7">
        <f t="shared" si="21"/>
        <v>16</v>
      </c>
      <c r="H89" s="7">
        <f t="shared" si="22"/>
        <v>49</v>
      </c>
      <c r="I89" s="7">
        <f t="shared" si="20"/>
        <v>65</v>
      </c>
      <c r="J89" s="7">
        <v>82</v>
      </c>
      <c r="K89" s="8">
        <v>245.72</v>
      </c>
      <c r="L89" s="13">
        <f t="shared" si="19"/>
        <v>1.2615384615384615</v>
      </c>
      <c r="M89" s="7">
        <v>10</v>
      </c>
      <c r="N89" s="8">
        <v>80.180000000000007</v>
      </c>
      <c r="O89" s="13">
        <f t="shared" si="16"/>
        <v>0.625</v>
      </c>
      <c r="P89" s="7"/>
      <c r="Q89" s="8"/>
      <c r="R89" s="14" t="s">
        <v>47</v>
      </c>
      <c r="S89" s="7">
        <v>60</v>
      </c>
      <c r="T89" s="8">
        <v>473.71</v>
      </c>
      <c r="U89" s="13">
        <f t="shared" si="17"/>
        <v>1.2244897959183674</v>
      </c>
      <c r="V89" s="7"/>
      <c r="W89" s="8"/>
      <c r="X89" s="7" t="s">
        <v>47</v>
      </c>
      <c r="Y89" s="7"/>
      <c r="Z89" s="8"/>
      <c r="AA89" s="7" t="s">
        <v>47</v>
      </c>
      <c r="AB89" s="7"/>
      <c r="AC89" s="8"/>
      <c r="AD89" s="7"/>
      <c r="AE89" s="8"/>
      <c r="AF89" s="7"/>
      <c r="AG89" s="8"/>
      <c r="AJ89" s="31"/>
      <c r="AK89" s="31"/>
    </row>
    <row r="90" spans="1:37" x14ac:dyDescent="0.2">
      <c r="A90" s="6">
        <v>68</v>
      </c>
      <c r="B90" s="16">
        <v>30374</v>
      </c>
      <c r="C90" s="17" t="s">
        <v>138</v>
      </c>
      <c r="D90" s="7" t="s">
        <v>49</v>
      </c>
      <c r="E90" s="7" t="s">
        <v>49</v>
      </c>
      <c r="F90" s="7" t="s">
        <v>49</v>
      </c>
      <c r="G90" s="7" t="s">
        <v>49</v>
      </c>
      <c r="H90" s="7" t="s">
        <v>49</v>
      </c>
      <c r="I90" s="7"/>
      <c r="J90" s="7"/>
      <c r="K90" s="8"/>
      <c r="L90" s="13"/>
      <c r="M90" s="7"/>
      <c r="N90" s="8"/>
      <c r="O90" s="13"/>
      <c r="P90" s="7"/>
      <c r="Q90" s="8"/>
      <c r="R90" s="14" t="s">
        <v>47</v>
      </c>
      <c r="S90" s="7"/>
      <c r="T90" s="8"/>
      <c r="U90" s="13" t="s">
        <v>49</v>
      </c>
      <c r="V90" s="7"/>
      <c r="W90" s="8"/>
      <c r="X90" s="7" t="s">
        <v>47</v>
      </c>
      <c r="Y90" s="7"/>
      <c r="Z90" s="8"/>
      <c r="AA90" s="7" t="s">
        <v>47</v>
      </c>
      <c r="AB90" s="7"/>
      <c r="AC90" s="8"/>
      <c r="AD90" s="7">
        <v>1</v>
      </c>
      <c r="AE90" s="8">
        <v>44.4</v>
      </c>
      <c r="AF90" s="7"/>
      <c r="AG90" s="8"/>
      <c r="AJ90" s="31"/>
      <c r="AK90" s="31"/>
    </row>
    <row r="91" spans="1:37" x14ac:dyDescent="0.2">
      <c r="A91" s="6">
        <v>69</v>
      </c>
      <c r="B91" s="16">
        <v>30576</v>
      </c>
      <c r="C91" s="17" t="s">
        <v>110</v>
      </c>
      <c r="D91" s="7">
        <v>634</v>
      </c>
      <c r="E91" s="7">
        <v>608</v>
      </c>
      <c r="F91" s="7">
        <f t="shared" si="18"/>
        <v>1242</v>
      </c>
      <c r="G91" s="7">
        <f t="shared" si="21"/>
        <v>211</v>
      </c>
      <c r="H91" s="7">
        <f t="shared" si="22"/>
        <v>122</v>
      </c>
      <c r="I91" s="7">
        <f t="shared" si="20"/>
        <v>333</v>
      </c>
      <c r="J91" s="7">
        <v>219</v>
      </c>
      <c r="K91" s="8">
        <v>655.2399999999999</v>
      </c>
      <c r="L91" s="13">
        <f t="shared" si="19"/>
        <v>0.65765765765765771</v>
      </c>
      <c r="M91" s="7">
        <v>90</v>
      </c>
      <c r="N91" s="8">
        <v>702.86</v>
      </c>
      <c r="O91" s="13">
        <f t="shared" si="16"/>
        <v>0.42654028436018959</v>
      </c>
      <c r="P91" s="7"/>
      <c r="Q91" s="7"/>
      <c r="R91" s="14" t="s">
        <v>47</v>
      </c>
      <c r="S91" s="7">
        <v>67</v>
      </c>
      <c r="T91" s="8">
        <v>527.29</v>
      </c>
      <c r="U91" s="13">
        <f t="shared" si="17"/>
        <v>0.54918032786885251</v>
      </c>
      <c r="V91" s="7"/>
      <c r="W91" s="7"/>
      <c r="X91" s="7" t="s">
        <v>47</v>
      </c>
      <c r="Y91" s="7"/>
      <c r="Z91" s="7"/>
      <c r="AA91" s="7" t="s">
        <v>47</v>
      </c>
      <c r="AB91" s="7"/>
      <c r="AC91" s="7"/>
      <c r="AD91" s="7"/>
      <c r="AE91" s="7"/>
      <c r="AF91" s="7"/>
      <c r="AG91" s="7"/>
      <c r="AJ91" s="31"/>
      <c r="AK91" s="31"/>
    </row>
    <row r="92" spans="1:37" ht="30" x14ac:dyDescent="0.2">
      <c r="A92" s="6">
        <v>70</v>
      </c>
      <c r="B92" s="16">
        <v>30985</v>
      </c>
      <c r="C92" s="17" t="s">
        <v>111</v>
      </c>
      <c r="D92" s="7">
        <v>66</v>
      </c>
      <c r="E92" s="7">
        <v>219</v>
      </c>
      <c r="F92" s="7">
        <f t="shared" si="18"/>
        <v>285</v>
      </c>
      <c r="G92" s="7">
        <f t="shared" si="21"/>
        <v>22</v>
      </c>
      <c r="H92" s="7">
        <f t="shared" si="22"/>
        <v>44</v>
      </c>
      <c r="I92" s="7">
        <f t="shared" si="20"/>
        <v>66</v>
      </c>
      <c r="J92" s="7">
        <v>31</v>
      </c>
      <c r="K92" s="8">
        <v>92.51</v>
      </c>
      <c r="L92" s="13">
        <f t="shared" si="19"/>
        <v>0.46969696969696972</v>
      </c>
      <c r="M92" s="7">
        <v>7</v>
      </c>
      <c r="N92" s="8">
        <v>54.92</v>
      </c>
      <c r="O92" s="13">
        <f t="shared" si="16"/>
        <v>0.31818181818181818</v>
      </c>
      <c r="P92" s="7"/>
      <c r="Q92" s="7"/>
      <c r="R92" s="14" t="s">
        <v>47</v>
      </c>
      <c r="S92" s="7">
        <v>13</v>
      </c>
      <c r="T92" s="8">
        <v>101.42</v>
      </c>
      <c r="U92" s="13">
        <f t="shared" si="17"/>
        <v>0.29545454545454547</v>
      </c>
      <c r="V92" s="7"/>
      <c r="W92" s="7"/>
      <c r="X92" s="7" t="s">
        <v>47</v>
      </c>
      <c r="Y92" s="7"/>
      <c r="Z92" s="7"/>
      <c r="AA92" s="7" t="s">
        <v>47</v>
      </c>
      <c r="AB92" s="7"/>
      <c r="AC92" s="7"/>
      <c r="AD92" s="7"/>
      <c r="AE92" s="7"/>
      <c r="AF92" s="7"/>
      <c r="AG92" s="7"/>
      <c r="AJ92" s="31"/>
      <c r="AK92" s="31"/>
    </row>
    <row r="93" spans="1:37" x14ac:dyDescent="0.2">
      <c r="A93" s="6">
        <v>71</v>
      </c>
      <c r="B93" s="16">
        <v>32062</v>
      </c>
      <c r="C93" s="17" t="s">
        <v>112</v>
      </c>
      <c r="D93" s="7">
        <v>201</v>
      </c>
      <c r="E93" s="7">
        <v>556</v>
      </c>
      <c r="F93" s="7">
        <f t="shared" si="18"/>
        <v>757</v>
      </c>
      <c r="G93" s="7">
        <f t="shared" si="21"/>
        <v>67</v>
      </c>
      <c r="H93" s="7">
        <f t="shared" si="22"/>
        <v>111</v>
      </c>
      <c r="I93" s="7">
        <f t="shared" si="20"/>
        <v>178</v>
      </c>
      <c r="J93" s="7">
        <v>327</v>
      </c>
      <c r="K93" s="8">
        <v>989.17</v>
      </c>
      <c r="L93" s="13">
        <f t="shared" si="19"/>
        <v>1.8370786516853932</v>
      </c>
      <c r="M93" s="7">
        <v>70</v>
      </c>
      <c r="N93" s="8">
        <v>555.23</v>
      </c>
      <c r="O93" s="13">
        <f t="shared" si="16"/>
        <v>1.044776119402985</v>
      </c>
      <c r="P93" s="7"/>
      <c r="Q93" s="7"/>
      <c r="R93" s="14" t="s">
        <v>47</v>
      </c>
      <c r="S93" s="7">
        <v>127</v>
      </c>
      <c r="T93" s="8">
        <v>1003.68</v>
      </c>
      <c r="U93" s="13">
        <f t="shared" si="17"/>
        <v>1.1441441441441442</v>
      </c>
      <c r="V93" s="7"/>
      <c r="W93" s="7"/>
      <c r="X93" s="7" t="s">
        <v>47</v>
      </c>
      <c r="Y93" s="7"/>
      <c r="Z93" s="7"/>
      <c r="AA93" s="7" t="s">
        <v>47</v>
      </c>
      <c r="AB93" s="7"/>
      <c r="AC93" s="7"/>
      <c r="AD93" s="7"/>
      <c r="AE93" s="7"/>
      <c r="AF93" s="7"/>
      <c r="AG93" s="7"/>
      <c r="AJ93" s="31"/>
      <c r="AK93" s="31"/>
    </row>
    <row r="94" spans="1:37" x14ac:dyDescent="0.2">
      <c r="A94" s="6">
        <v>72</v>
      </c>
      <c r="B94" s="16">
        <v>32184</v>
      </c>
      <c r="C94" s="17" t="s">
        <v>113</v>
      </c>
      <c r="D94" s="7">
        <v>295</v>
      </c>
      <c r="E94" s="7">
        <v>916</v>
      </c>
      <c r="F94" s="7">
        <f t="shared" si="18"/>
        <v>1211</v>
      </c>
      <c r="G94" s="7">
        <f t="shared" si="21"/>
        <v>98</v>
      </c>
      <c r="H94" s="7">
        <f t="shared" si="22"/>
        <v>183</v>
      </c>
      <c r="I94" s="7">
        <f t="shared" si="20"/>
        <v>281</v>
      </c>
      <c r="J94" s="7">
        <v>441</v>
      </c>
      <c r="K94" s="7">
        <v>1317.3600000000001</v>
      </c>
      <c r="L94" s="13">
        <f t="shared" si="19"/>
        <v>1.5693950177935942</v>
      </c>
      <c r="M94" s="7">
        <v>67</v>
      </c>
      <c r="N94" s="7">
        <v>521.26</v>
      </c>
      <c r="O94" s="13">
        <f t="shared" si="16"/>
        <v>0.68367346938775508</v>
      </c>
      <c r="P94" s="7"/>
      <c r="Q94" s="8"/>
      <c r="R94" s="14" t="s">
        <v>47</v>
      </c>
      <c r="S94" s="7">
        <v>175</v>
      </c>
      <c r="T94" s="7">
        <v>1368.3100000000002</v>
      </c>
      <c r="U94" s="13">
        <f t="shared" si="17"/>
        <v>0.95628415300546443</v>
      </c>
      <c r="V94" s="7"/>
      <c r="W94" s="8"/>
      <c r="X94" s="7" t="s">
        <v>47</v>
      </c>
      <c r="Y94" s="7"/>
      <c r="Z94" s="8"/>
      <c r="AA94" s="7" t="s">
        <v>47</v>
      </c>
      <c r="AB94" s="7"/>
      <c r="AC94" s="8"/>
      <c r="AD94" s="7"/>
      <c r="AE94" s="8"/>
      <c r="AF94" s="7"/>
      <c r="AG94" s="8"/>
      <c r="AJ94" s="31"/>
      <c r="AK94" s="31"/>
    </row>
    <row r="95" spans="1:37" x14ac:dyDescent="0.2">
      <c r="A95" s="6">
        <v>73</v>
      </c>
      <c r="B95" s="16">
        <v>37908</v>
      </c>
      <c r="C95" s="17" t="s">
        <v>114</v>
      </c>
      <c r="D95" s="7">
        <v>9532</v>
      </c>
      <c r="E95" s="7">
        <v>19532</v>
      </c>
      <c r="F95" s="7">
        <f t="shared" si="18"/>
        <v>29064</v>
      </c>
      <c r="G95" s="7">
        <f t="shared" si="21"/>
        <v>3177</v>
      </c>
      <c r="H95" s="7">
        <f t="shared" si="22"/>
        <v>3906</v>
      </c>
      <c r="I95" s="7">
        <f t="shared" si="20"/>
        <v>7083</v>
      </c>
      <c r="J95" s="7">
        <v>11507</v>
      </c>
      <c r="K95" s="8">
        <v>34586.219999999987</v>
      </c>
      <c r="L95" s="13">
        <f t="shared" si="19"/>
        <v>1.6245940985458138</v>
      </c>
      <c r="M95" s="7">
        <v>1403</v>
      </c>
      <c r="N95" s="8">
        <v>11041.420000000015</v>
      </c>
      <c r="O95" s="13">
        <f t="shared" si="16"/>
        <v>0.44161158325464273</v>
      </c>
      <c r="P95" s="7">
        <v>3785</v>
      </c>
      <c r="Q95" s="7">
        <v>45671.640000000007</v>
      </c>
      <c r="R95" s="14" t="s">
        <v>47</v>
      </c>
      <c r="S95" s="7">
        <v>2846</v>
      </c>
      <c r="T95" s="8">
        <v>22416.289999999932</v>
      </c>
      <c r="U95" s="13">
        <f t="shared" si="17"/>
        <v>0.72862263184843834</v>
      </c>
      <c r="V95" s="7">
        <v>10049</v>
      </c>
      <c r="W95" s="7">
        <v>412855.52</v>
      </c>
      <c r="X95" s="7" t="s">
        <v>47</v>
      </c>
      <c r="Y95" s="7">
        <v>1136</v>
      </c>
      <c r="Z95" s="7">
        <v>23733.910000000003</v>
      </c>
      <c r="AA95" s="7" t="s">
        <v>47</v>
      </c>
      <c r="AB95" s="7">
        <v>26</v>
      </c>
      <c r="AC95" s="7">
        <v>1158.2199999999998</v>
      </c>
      <c r="AD95" s="7">
        <v>25</v>
      </c>
      <c r="AE95" s="7">
        <v>1136.74</v>
      </c>
      <c r="AF95" s="7"/>
      <c r="AG95" s="7"/>
      <c r="AJ95" s="31"/>
      <c r="AK95" s="31"/>
    </row>
    <row r="96" spans="1:37" x14ac:dyDescent="0.2">
      <c r="A96" s="6">
        <v>74</v>
      </c>
      <c r="B96" s="16">
        <v>39181</v>
      </c>
      <c r="C96" s="17" t="s">
        <v>115</v>
      </c>
      <c r="D96" s="7">
        <v>13</v>
      </c>
      <c r="E96" s="7">
        <v>54</v>
      </c>
      <c r="F96" s="7">
        <f t="shared" si="18"/>
        <v>67</v>
      </c>
      <c r="G96" s="7">
        <f t="shared" si="21"/>
        <v>4</v>
      </c>
      <c r="H96" s="7">
        <f t="shared" si="22"/>
        <v>11</v>
      </c>
      <c r="I96" s="7">
        <f t="shared" si="20"/>
        <v>15</v>
      </c>
      <c r="J96" s="7">
        <v>9</v>
      </c>
      <c r="K96" s="8">
        <v>26.64</v>
      </c>
      <c r="L96" s="13">
        <f t="shared" si="19"/>
        <v>0.6</v>
      </c>
      <c r="M96" s="7">
        <v>1</v>
      </c>
      <c r="N96" s="8">
        <v>7.75</v>
      </c>
      <c r="O96" s="13">
        <f t="shared" si="16"/>
        <v>0.25</v>
      </c>
      <c r="P96" s="7"/>
      <c r="Q96" s="7"/>
      <c r="R96" s="14" t="s">
        <v>47</v>
      </c>
      <c r="S96" s="7">
        <v>9</v>
      </c>
      <c r="T96" s="8">
        <v>69.75</v>
      </c>
      <c r="U96" s="13">
        <f t="shared" si="17"/>
        <v>0.81818181818181823</v>
      </c>
      <c r="V96" s="7"/>
      <c r="W96" s="7"/>
      <c r="X96" s="7" t="s">
        <v>47</v>
      </c>
      <c r="Y96" s="7"/>
      <c r="Z96" s="7"/>
      <c r="AA96" s="7" t="s">
        <v>47</v>
      </c>
      <c r="AB96" s="7"/>
      <c r="AC96" s="7"/>
      <c r="AD96" s="7"/>
      <c r="AE96" s="7"/>
      <c r="AF96" s="7"/>
      <c r="AG96" s="7"/>
      <c r="AJ96" s="31"/>
      <c r="AK96" s="31"/>
    </row>
    <row r="97" spans="1:37" x14ac:dyDescent="0.2">
      <c r="A97" s="6">
        <v>75</v>
      </c>
      <c r="B97" s="16">
        <v>48060</v>
      </c>
      <c r="C97" s="17" t="s">
        <v>132</v>
      </c>
      <c r="D97" s="7">
        <v>1</v>
      </c>
      <c r="E97" s="7">
        <v>0</v>
      </c>
      <c r="F97" s="7">
        <f t="shared" si="18"/>
        <v>1</v>
      </c>
      <c r="G97" s="7">
        <f t="shared" si="21"/>
        <v>0</v>
      </c>
      <c r="H97" s="7">
        <f t="shared" si="22"/>
        <v>0</v>
      </c>
      <c r="I97" s="7">
        <f t="shared" si="20"/>
        <v>0</v>
      </c>
      <c r="J97" s="7"/>
      <c r="K97" s="8"/>
      <c r="L97" s="13" t="s">
        <v>49</v>
      </c>
      <c r="M97" s="7"/>
      <c r="N97" s="8"/>
      <c r="O97" s="13" t="s">
        <v>49</v>
      </c>
      <c r="P97" s="7"/>
      <c r="Q97" s="8"/>
      <c r="R97" s="14" t="s">
        <v>47</v>
      </c>
      <c r="S97" s="7"/>
      <c r="T97" s="8"/>
      <c r="U97" s="13" t="s">
        <v>49</v>
      </c>
      <c r="V97" s="7"/>
      <c r="W97" s="8"/>
      <c r="X97" s="7" t="s">
        <v>47</v>
      </c>
      <c r="Y97" s="7"/>
      <c r="Z97" s="8"/>
      <c r="AA97" s="7" t="s">
        <v>47</v>
      </c>
      <c r="AB97" s="7"/>
      <c r="AC97" s="8"/>
      <c r="AD97" s="7"/>
      <c r="AE97" s="8"/>
      <c r="AF97" s="7"/>
      <c r="AG97" s="8"/>
      <c r="AJ97" s="31"/>
      <c r="AK97" s="31"/>
    </row>
    <row r="98" spans="1:37" x14ac:dyDescent="0.2">
      <c r="A98" s="6">
        <v>76</v>
      </c>
      <c r="B98" s="16">
        <v>48817</v>
      </c>
      <c r="C98" s="17" t="s">
        <v>116</v>
      </c>
      <c r="D98" s="7">
        <v>172</v>
      </c>
      <c r="E98" s="7">
        <v>248</v>
      </c>
      <c r="F98" s="7">
        <f t="shared" si="18"/>
        <v>420</v>
      </c>
      <c r="G98" s="7">
        <f t="shared" si="21"/>
        <v>57</v>
      </c>
      <c r="H98" s="7">
        <f t="shared" si="22"/>
        <v>50</v>
      </c>
      <c r="I98" s="7">
        <f t="shared" si="20"/>
        <v>107</v>
      </c>
      <c r="J98" s="7">
        <v>73</v>
      </c>
      <c r="K98" s="7">
        <v>219.57999999999998</v>
      </c>
      <c r="L98" s="13">
        <f>SUM(J98/I98)</f>
        <v>0.68224299065420557</v>
      </c>
      <c r="M98" s="7">
        <v>22</v>
      </c>
      <c r="N98" s="7">
        <v>171.17</v>
      </c>
      <c r="O98" s="13">
        <f>SUM(M98/G98)</f>
        <v>0.38596491228070173</v>
      </c>
      <c r="P98" s="7"/>
      <c r="Q98" s="8"/>
      <c r="R98" s="14" t="s">
        <v>47</v>
      </c>
      <c r="S98" s="7">
        <v>30</v>
      </c>
      <c r="T98" s="7">
        <v>237.85999999999999</v>
      </c>
      <c r="U98" s="13">
        <f>SUM(S98/H98)</f>
        <v>0.6</v>
      </c>
      <c r="V98" s="7"/>
      <c r="W98" s="8"/>
      <c r="X98" s="7" t="s">
        <v>47</v>
      </c>
      <c r="Y98" s="7"/>
      <c r="Z98" s="8"/>
      <c r="AA98" s="7" t="s">
        <v>47</v>
      </c>
      <c r="AB98" s="7"/>
      <c r="AC98" s="8"/>
      <c r="AD98" s="7"/>
      <c r="AE98" s="8"/>
      <c r="AF98" s="7"/>
      <c r="AG98" s="8"/>
      <c r="AJ98" s="31"/>
      <c r="AK98" s="31"/>
    </row>
    <row r="99" spans="1:37" x14ac:dyDescent="0.2">
      <c r="A99" s="6">
        <v>77</v>
      </c>
      <c r="B99" s="16">
        <v>48918</v>
      </c>
      <c r="C99" s="17" t="s">
        <v>133</v>
      </c>
      <c r="D99" s="7">
        <v>0</v>
      </c>
      <c r="E99" s="7">
        <v>4</v>
      </c>
      <c r="F99" s="7">
        <f t="shared" si="18"/>
        <v>4</v>
      </c>
      <c r="G99" s="7">
        <f t="shared" si="21"/>
        <v>0</v>
      </c>
      <c r="H99" s="7">
        <f t="shared" si="22"/>
        <v>1</v>
      </c>
      <c r="I99" s="7">
        <f t="shared" si="20"/>
        <v>1</v>
      </c>
      <c r="J99" s="7"/>
      <c r="K99" s="8"/>
      <c r="L99" s="13" t="s">
        <v>49</v>
      </c>
      <c r="M99" s="7"/>
      <c r="N99" s="8"/>
      <c r="O99" s="13" t="s">
        <v>49</v>
      </c>
      <c r="P99" s="7"/>
      <c r="Q99" s="7"/>
      <c r="R99" s="14" t="s">
        <v>47</v>
      </c>
      <c r="S99" s="7"/>
      <c r="T99" s="8"/>
      <c r="U99" s="13" t="s">
        <v>49</v>
      </c>
      <c r="V99" s="7"/>
      <c r="W99" s="7"/>
      <c r="X99" s="7" t="s">
        <v>47</v>
      </c>
      <c r="Y99" s="7"/>
      <c r="Z99" s="7"/>
      <c r="AA99" s="7" t="s">
        <v>47</v>
      </c>
      <c r="AB99" s="7"/>
      <c r="AC99" s="7"/>
      <c r="AD99" s="7"/>
      <c r="AE99" s="7"/>
      <c r="AF99" s="7"/>
      <c r="AG99" s="7"/>
      <c r="AJ99" s="31"/>
      <c r="AK99" s="31"/>
    </row>
    <row r="100" spans="1:37" x14ac:dyDescent="0.2">
      <c r="A100" s="6">
        <v>78</v>
      </c>
      <c r="B100" s="16">
        <v>49180</v>
      </c>
      <c r="C100" s="17" t="s">
        <v>117</v>
      </c>
      <c r="D100" s="7">
        <v>95</v>
      </c>
      <c r="E100" s="7">
        <v>292</v>
      </c>
      <c r="F100" s="7">
        <f t="shared" si="18"/>
        <v>387</v>
      </c>
      <c r="G100" s="7">
        <f t="shared" si="21"/>
        <v>32</v>
      </c>
      <c r="H100" s="7">
        <f t="shared" si="22"/>
        <v>58</v>
      </c>
      <c r="I100" s="7">
        <f t="shared" si="20"/>
        <v>90</v>
      </c>
      <c r="J100" s="7">
        <v>63</v>
      </c>
      <c r="K100" s="8">
        <v>188.23</v>
      </c>
      <c r="L100" s="13">
        <f>SUM(J100/I100)</f>
        <v>0.7</v>
      </c>
      <c r="M100" s="7">
        <v>32</v>
      </c>
      <c r="N100" s="8">
        <v>250.01</v>
      </c>
      <c r="O100" s="13">
        <f>SUM(M100/G100)</f>
        <v>1</v>
      </c>
      <c r="P100" s="7"/>
      <c r="Q100" s="7"/>
      <c r="R100" s="14" t="s">
        <v>47</v>
      </c>
      <c r="S100" s="7">
        <v>2</v>
      </c>
      <c r="T100" s="8">
        <v>15.5</v>
      </c>
      <c r="U100" s="13">
        <f>SUM(S100/H100)</f>
        <v>3.4482758620689655E-2</v>
      </c>
      <c r="V100" s="7"/>
      <c r="W100" s="7"/>
      <c r="X100" s="7" t="s">
        <v>47</v>
      </c>
      <c r="Y100" s="7"/>
      <c r="Z100" s="7"/>
      <c r="AA100" s="7" t="s">
        <v>47</v>
      </c>
      <c r="AB100" s="7"/>
      <c r="AC100" s="7"/>
      <c r="AD100" s="7"/>
      <c r="AE100" s="7"/>
      <c r="AF100" s="7"/>
      <c r="AG100" s="7"/>
      <c r="AJ100" s="31"/>
      <c r="AK100" s="31"/>
    </row>
    <row r="101" spans="1:37" x14ac:dyDescent="0.2">
      <c r="A101" s="6">
        <v>79</v>
      </c>
      <c r="B101" s="16">
        <v>50484</v>
      </c>
      <c r="C101" s="17" t="s">
        <v>129</v>
      </c>
      <c r="D101" s="7">
        <v>556</v>
      </c>
      <c r="E101" s="7">
        <v>2615</v>
      </c>
      <c r="F101" s="7">
        <f t="shared" si="18"/>
        <v>3171</v>
      </c>
      <c r="G101" s="7">
        <f t="shared" si="21"/>
        <v>185</v>
      </c>
      <c r="H101" s="7">
        <f t="shared" si="22"/>
        <v>523</v>
      </c>
      <c r="I101" s="7">
        <f t="shared" si="20"/>
        <v>708</v>
      </c>
      <c r="J101" s="7">
        <v>1815</v>
      </c>
      <c r="K101" s="8">
        <v>5448.9000000000005</v>
      </c>
      <c r="L101" s="13">
        <f>SUM(J101/I101)</f>
        <v>2.5635593220338984</v>
      </c>
      <c r="M101" s="7">
        <v>116</v>
      </c>
      <c r="N101" s="8">
        <v>912.4</v>
      </c>
      <c r="O101" s="13">
        <f>SUM(M101/G101)</f>
        <v>0.62702702702702706</v>
      </c>
      <c r="P101" s="7"/>
      <c r="Q101" s="8"/>
      <c r="R101" s="14" t="s">
        <v>47</v>
      </c>
      <c r="S101" s="7">
        <v>661</v>
      </c>
      <c r="T101" s="8">
        <v>5205.83</v>
      </c>
      <c r="U101" s="13">
        <f>SUM(S101/H101)</f>
        <v>1.2638623326959848</v>
      </c>
      <c r="V101" s="7"/>
      <c r="W101" s="8"/>
      <c r="X101" s="7" t="s">
        <v>47</v>
      </c>
      <c r="Y101" s="7"/>
      <c r="Z101" s="8"/>
      <c r="AA101" s="7" t="s">
        <v>47</v>
      </c>
      <c r="AB101" s="7"/>
      <c r="AC101" s="8"/>
      <c r="AD101" s="7"/>
      <c r="AE101" s="8"/>
      <c r="AF101" s="7"/>
      <c r="AG101" s="8"/>
      <c r="AJ101" s="31"/>
      <c r="AK101" s="31"/>
    </row>
    <row r="102" spans="1:37" x14ac:dyDescent="0.2">
      <c r="A102" s="6">
        <v>80</v>
      </c>
      <c r="B102" s="16">
        <v>51293</v>
      </c>
      <c r="C102" s="17" t="s">
        <v>140</v>
      </c>
      <c r="D102" s="7" t="s">
        <v>49</v>
      </c>
      <c r="E102" s="7" t="s">
        <v>49</v>
      </c>
      <c r="F102" s="7" t="s">
        <v>49</v>
      </c>
      <c r="G102" s="7" t="s">
        <v>49</v>
      </c>
      <c r="H102" s="7" t="s">
        <v>49</v>
      </c>
      <c r="I102" s="7" t="s">
        <v>49</v>
      </c>
      <c r="J102" s="7">
        <v>2</v>
      </c>
      <c r="K102" s="8">
        <v>6.17</v>
      </c>
      <c r="L102" s="13"/>
      <c r="M102" s="7"/>
      <c r="N102" s="8"/>
      <c r="O102" s="13" t="s">
        <v>49</v>
      </c>
      <c r="P102" s="7"/>
      <c r="Q102" s="8"/>
      <c r="R102" s="14" t="s">
        <v>47</v>
      </c>
      <c r="S102" s="7"/>
      <c r="T102" s="8"/>
      <c r="U102" s="13" t="s">
        <v>49</v>
      </c>
      <c r="V102" s="7"/>
      <c r="W102" s="8"/>
      <c r="X102" s="7" t="s">
        <v>47</v>
      </c>
      <c r="Y102" s="7"/>
      <c r="Z102" s="8"/>
      <c r="AA102" s="7" t="s">
        <v>47</v>
      </c>
      <c r="AB102" s="7"/>
      <c r="AC102" s="8"/>
      <c r="AD102" s="7"/>
      <c r="AE102" s="8"/>
      <c r="AF102" s="7"/>
      <c r="AG102" s="8"/>
      <c r="AJ102" s="31"/>
      <c r="AK102" s="31"/>
    </row>
    <row r="103" spans="1:37" x14ac:dyDescent="0.2">
      <c r="A103" s="6">
        <v>81</v>
      </c>
      <c r="B103" s="16">
        <v>52377</v>
      </c>
      <c r="C103" s="17" t="s">
        <v>118</v>
      </c>
      <c r="D103" s="7">
        <v>4</v>
      </c>
      <c r="E103" s="7">
        <v>7</v>
      </c>
      <c r="F103" s="7">
        <f t="shared" si="18"/>
        <v>11</v>
      </c>
      <c r="G103" s="7">
        <f t="shared" si="21"/>
        <v>1</v>
      </c>
      <c r="H103" s="7">
        <f t="shared" si="22"/>
        <v>1</v>
      </c>
      <c r="I103" s="7">
        <f t="shared" si="20"/>
        <v>2</v>
      </c>
      <c r="J103" s="7">
        <v>553</v>
      </c>
      <c r="K103" s="8">
        <v>1664.8799999999999</v>
      </c>
      <c r="L103" s="13" t="s">
        <v>49</v>
      </c>
      <c r="M103" s="7">
        <v>110</v>
      </c>
      <c r="N103" s="8">
        <v>865.2299999999999</v>
      </c>
      <c r="O103" s="13" t="s">
        <v>49</v>
      </c>
      <c r="P103" s="7"/>
      <c r="Q103" s="7"/>
      <c r="R103" s="14" t="s">
        <v>47</v>
      </c>
      <c r="S103" s="7">
        <v>270</v>
      </c>
      <c r="T103" s="8">
        <v>2138.06</v>
      </c>
      <c r="U103" s="13" t="s">
        <v>49</v>
      </c>
      <c r="V103" s="7"/>
      <c r="W103" s="7"/>
      <c r="X103" s="7" t="s">
        <v>47</v>
      </c>
      <c r="Y103" s="7"/>
      <c r="Z103" s="7"/>
      <c r="AA103" s="7" t="s">
        <v>47</v>
      </c>
      <c r="AB103" s="7"/>
      <c r="AC103" s="7"/>
      <c r="AD103" s="7"/>
      <c r="AE103" s="7"/>
      <c r="AF103" s="7"/>
      <c r="AG103" s="7"/>
      <c r="AJ103" s="31"/>
      <c r="AK103" s="31"/>
    </row>
    <row r="104" spans="1:37" x14ac:dyDescent="0.2">
      <c r="A104" s="6">
        <v>82</v>
      </c>
      <c r="B104" s="16">
        <v>53396</v>
      </c>
      <c r="C104" s="17" t="s">
        <v>119</v>
      </c>
      <c r="D104" s="7">
        <v>291</v>
      </c>
      <c r="E104" s="7">
        <v>697</v>
      </c>
      <c r="F104" s="7">
        <f t="shared" si="18"/>
        <v>988</v>
      </c>
      <c r="G104" s="7">
        <f t="shared" si="21"/>
        <v>97</v>
      </c>
      <c r="H104" s="7">
        <f t="shared" si="22"/>
        <v>139</v>
      </c>
      <c r="I104" s="7">
        <f t="shared" si="20"/>
        <v>236</v>
      </c>
      <c r="J104" s="7">
        <v>224</v>
      </c>
      <c r="K104" s="8">
        <v>673.79</v>
      </c>
      <c r="L104" s="13">
        <f>SUM(J104/I104)</f>
        <v>0.94915254237288138</v>
      </c>
      <c r="M104" s="7">
        <v>34</v>
      </c>
      <c r="N104" s="8">
        <v>266.84999999999997</v>
      </c>
      <c r="O104" s="13">
        <f>SUM(M104/G104)</f>
        <v>0.35051546391752575</v>
      </c>
      <c r="P104" s="7"/>
      <c r="Q104" s="7"/>
      <c r="R104" s="14" t="s">
        <v>47</v>
      </c>
      <c r="S104" s="7">
        <v>111</v>
      </c>
      <c r="T104" s="8">
        <v>871.64</v>
      </c>
      <c r="U104" s="13">
        <f>SUM(S104/H104)</f>
        <v>0.79856115107913672</v>
      </c>
      <c r="V104" s="7"/>
      <c r="W104" s="7"/>
      <c r="X104" s="7" t="s">
        <v>47</v>
      </c>
      <c r="Y104" s="7"/>
      <c r="Z104" s="7"/>
      <c r="AA104" s="7" t="s">
        <v>47</v>
      </c>
      <c r="AB104" s="7"/>
      <c r="AC104" s="7"/>
      <c r="AD104" s="7"/>
      <c r="AE104" s="7"/>
      <c r="AF104" s="7"/>
      <c r="AG104" s="7"/>
      <c r="AJ104" s="31"/>
      <c r="AK104" s="31"/>
    </row>
    <row r="105" spans="1:37" x14ac:dyDescent="0.2">
      <c r="A105" s="6">
        <v>83</v>
      </c>
      <c r="B105" s="16">
        <v>53914</v>
      </c>
      <c r="C105" s="17" t="s">
        <v>134</v>
      </c>
      <c r="D105" s="7">
        <v>5</v>
      </c>
      <c r="E105" s="7">
        <v>24</v>
      </c>
      <c r="F105" s="7">
        <f t="shared" si="18"/>
        <v>29</v>
      </c>
      <c r="G105" s="7">
        <f t="shared" si="21"/>
        <v>2</v>
      </c>
      <c r="H105" s="7">
        <f t="shared" si="22"/>
        <v>5</v>
      </c>
      <c r="I105" s="7">
        <f t="shared" si="20"/>
        <v>7</v>
      </c>
      <c r="J105" s="7">
        <v>5</v>
      </c>
      <c r="K105" s="8">
        <v>15.3</v>
      </c>
      <c r="L105" s="13" t="s">
        <v>49</v>
      </c>
      <c r="M105" s="7">
        <v>1</v>
      </c>
      <c r="N105" s="8">
        <v>7.75</v>
      </c>
      <c r="O105" s="13" t="s">
        <v>49</v>
      </c>
      <c r="P105" s="7"/>
      <c r="Q105" s="8"/>
      <c r="R105" s="14" t="s">
        <v>47</v>
      </c>
      <c r="S105" s="7"/>
      <c r="T105" s="8"/>
      <c r="U105" s="13" t="s">
        <v>49</v>
      </c>
      <c r="V105" s="7"/>
      <c r="W105" s="8"/>
      <c r="X105" s="7" t="s">
        <v>47</v>
      </c>
      <c r="Y105" s="7"/>
      <c r="Z105" s="8"/>
      <c r="AA105" s="7" t="s">
        <v>47</v>
      </c>
      <c r="AB105" s="7"/>
      <c r="AC105" s="8"/>
      <c r="AD105" s="7"/>
      <c r="AE105" s="8"/>
      <c r="AF105" s="7"/>
      <c r="AG105" s="8"/>
      <c r="AJ105" s="31"/>
      <c r="AK105" s="31"/>
    </row>
    <row r="106" spans="1:37" x14ac:dyDescent="0.2">
      <c r="A106" s="6">
        <v>84</v>
      </c>
      <c r="B106" s="16">
        <v>53975</v>
      </c>
      <c r="C106" s="17" t="s">
        <v>120</v>
      </c>
      <c r="D106" s="7">
        <v>35</v>
      </c>
      <c r="E106" s="7">
        <v>194</v>
      </c>
      <c r="F106" s="7">
        <f t="shared" si="18"/>
        <v>229</v>
      </c>
      <c r="G106" s="7">
        <f t="shared" si="21"/>
        <v>12</v>
      </c>
      <c r="H106" s="7">
        <f t="shared" si="22"/>
        <v>39</v>
      </c>
      <c r="I106" s="7">
        <f t="shared" si="20"/>
        <v>51</v>
      </c>
      <c r="J106" s="7">
        <v>4</v>
      </c>
      <c r="K106" s="8">
        <v>12.09</v>
      </c>
      <c r="L106" s="13">
        <f>SUM(J106/I106)</f>
        <v>7.8431372549019607E-2</v>
      </c>
      <c r="M106" s="7"/>
      <c r="N106" s="8"/>
      <c r="O106" s="13">
        <f>SUM(M106/G106)</f>
        <v>0</v>
      </c>
      <c r="P106" s="7"/>
      <c r="Q106" s="8"/>
      <c r="R106" s="14" t="s">
        <v>47</v>
      </c>
      <c r="S106" s="7">
        <v>8</v>
      </c>
      <c r="T106" s="8">
        <v>63.34</v>
      </c>
      <c r="U106" s="13">
        <f>SUM(S106/H106)</f>
        <v>0.20512820512820512</v>
      </c>
      <c r="V106" s="7"/>
      <c r="W106" s="8"/>
      <c r="X106" s="7" t="s">
        <v>47</v>
      </c>
      <c r="Y106" s="7"/>
      <c r="Z106" s="8"/>
      <c r="AA106" s="7" t="s">
        <v>47</v>
      </c>
      <c r="AB106" s="7"/>
      <c r="AC106" s="8"/>
      <c r="AD106" s="7"/>
      <c r="AE106" s="8"/>
      <c r="AF106" s="7"/>
      <c r="AG106" s="8"/>
      <c r="AJ106" s="31"/>
      <c r="AK106" s="31"/>
    </row>
    <row r="107" spans="1:37" x14ac:dyDescent="0.2">
      <c r="A107" s="6">
        <v>85</v>
      </c>
      <c r="B107" s="16">
        <v>54091</v>
      </c>
      <c r="C107" s="17" t="s">
        <v>121</v>
      </c>
      <c r="D107" s="7">
        <v>90</v>
      </c>
      <c r="E107" s="7">
        <v>120</v>
      </c>
      <c r="F107" s="7">
        <f t="shared" si="18"/>
        <v>210</v>
      </c>
      <c r="G107" s="7">
        <f t="shared" si="21"/>
        <v>30</v>
      </c>
      <c r="H107" s="7">
        <f t="shared" si="22"/>
        <v>24</v>
      </c>
      <c r="I107" s="7">
        <f t="shared" si="20"/>
        <v>54</v>
      </c>
      <c r="J107" s="7">
        <v>191</v>
      </c>
      <c r="K107" s="8">
        <v>567.8599999999999</v>
      </c>
      <c r="L107" s="13">
        <f>SUM(J107/I107)</f>
        <v>3.5370370370370372</v>
      </c>
      <c r="M107" s="7">
        <v>57</v>
      </c>
      <c r="N107" s="8">
        <v>447.11</v>
      </c>
      <c r="O107" s="13">
        <f>SUM(M107/G107)</f>
        <v>1.9</v>
      </c>
      <c r="P107" s="7"/>
      <c r="Q107" s="8"/>
      <c r="R107" s="14" t="s">
        <v>47</v>
      </c>
      <c r="S107" s="7">
        <v>21</v>
      </c>
      <c r="T107" s="8">
        <v>162.75</v>
      </c>
      <c r="U107" s="13">
        <f>SUM(S107/H107)</f>
        <v>0.875</v>
      </c>
      <c r="V107" s="7"/>
      <c r="W107" s="8"/>
      <c r="X107" s="7" t="s">
        <v>47</v>
      </c>
      <c r="Y107" s="7"/>
      <c r="Z107" s="8"/>
      <c r="AA107" s="7" t="s">
        <v>47</v>
      </c>
      <c r="AB107" s="7"/>
      <c r="AC107" s="8"/>
      <c r="AD107" s="7"/>
      <c r="AE107" s="8"/>
      <c r="AF107" s="7"/>
      <c r="AG107" s="8"/>
      <c r="AJ107" s="31"/>
      <c r="AK107" s="31"/>
    </row>
    <row r="108" spans="1:37" x14ac:dyDescent="0.2">
      <c r="A108" s="6">
        <v>86</v>
      </c>
      <c r="B108" s="16">
        <v>56468</v>
      </c>
      <c r="C108" s="17" t="s">
        <v>122</v>
      </c>
      <c r="D108" s="7">
        <v>165</v>
      </c>
      <c r="E108" s="7">
        <v>506</v>
      </c>
      <c r="F108" s="7">
        <f t="shared" si="18"/>
        <v>671</v>
      </c>
      <c r="G108" s="7">
        <f t="shared" si="21"/>
        <v>55</v>
      </c>
      <c r="H108" s="7">
        <f t="shared" si="22"/>
        <v>101</v>
      </c>
      <c r="I108" s="7">
        <f t="shared" si="20"/>
        <v>156</v>
      </c>
      <c r="J108" s="7">
        <v>3</v>
      </c>
      <c r="K108" s="8">
        <v>9.129999999999999</v>
      </c>
      <c r="L108" s="13">
        <f>SUM(J108/I108)</f>
        <v>1.9230769230769232E-2</v>
      </c>
      <c r="M108" s="7">
        <v>20</v>
      </c>
      <c r="N108" s="8">
        <v>162.37</v>
      </c>
      <c r="O108" s="13">
        <f>SUM(M108/G108)</f>
        <v>0.36363636363636365</v>
      </c>
      <c r="P108" s="7"/>
      <c r="Q108" s="7"/>
      <c r="R108" s="14" t="s">
        <v>47</v>
      </c>
      <c r="S108" s="7">
        <v>109</v>
      </c>
      <c r="T108" s="8">
        <v>872.22</v>
      </c>
      <c r="U108" s="13">
        <f>SUM(S108/H108)</f>
        <v>1.0792079207920793</v>
      </c>
      <c r="V108" s="7"/>
      <c r="W108" s="7"/>
      <c r="X108" s="7" t="s">
        <v>47</v>
      </c>
      <c r="Y108" s="7"/>
      <c r="Z108" s="7"/>
      <c r="AA108" s="7" t="s">
        <v>47</v>
      </c>
      <c r="AB108" s="7"/>
      <c r="AC108" s="7"/>
      <c r="AD108" s="7"/>
      <c r="AE108" s="7"/>
      <c r="AF108" s="7"/>
      <c r="AG108" s="7"/>
      <c r="AJ108" s="31"/>
      <c r="AK108" s="31"/>
    </row>
    <row r="109" spans="1:37" x14ac:dyDescent="0.2">
      <c r="A109" s="6">
        <v>87</v>
      </c>
      <c r="B109" s="16">
        <v>56929</v>
      </c>
      <c r="C109" s="17" t="s">
        <v>130</v>
      </c>
      <c r="D109" s="7">
        <v>0</v>
      </c>
      <c r="E109" s="7">
        <v>0</v>
      </c>
      <c r="F109" s="7">
        <f t="shared" si="18"/>
        <v>0</v>
      </c>
      <c r="G109" s="7">
        <f t="shared" si="21"/>
        <v>0</v>
      </c>
      <c r="H109" s="7">
        <f t="shared" si="22"/>
        <v>0</v>
      </c>
      <c r="I109" s="7">
        <f t="shared" si="20"/>
        <v>0</v>
      </c>
      <c r="J109" s="7">
        <v>40</v>
      </c>
      <c r="K109" s="8">
        <v>119.64999999999999</v>
      </c>
      <c r="L109" s="13" t="s">
        <v>49</v>
      </c>
      <c r="M109" s="7">
        <v>10</v>
      </c>
      <c r="N109" s="8">
        <v>78.17</v>
      </c>
      <c r="O109" s="13" t="s">
        <v>49</v>
      </c>
      <c r="P109" s="7"/>
      <c r="Q109" s="7"/>
      <c r="R109" s="14" t="s">
        <v>47</v>
      </c>
      <c r="S109" s="7">
        <v>1</v>
      </c>
      <c r="T109" s="8">
        <v>7.75</v>
      </c>
      <c r="U109" s="13" t="s">
        <v>49</v>
      </c>
      <c r="V109" s="7"/>
      <c r="W109" s="7"/>
      <c r="X109" s="7" t="s">
        <v>47</v>
      </c>
      <c r="Y109" s="7"/>
      <c r="Z109" s="7"/>
      <c r="AA109" s="7" t="s">
        <v>47</v>
      </c>
      <c r="AB109" s="7"/>
      <c r="AC109" s="7"/>
      <c r="AD109" s="7"/>
      <c r="AE109" s="7"/>
      <c r="AF109" s="7"/>
      <c r="AG109" s="7"/>
      <c r="AJ109" s="31"/>
      <c r="AK109" s="31"/>
    </row>
    <row r="110" spans="1:37" x14ac:dyDescent="0.2">
      <c r="A110" s="6">
        <v>88</v>
      </c>
      <c r="B110" s="16">
        <v>57983</v>
      </c>
      <c r="C110" s="17" t="s">
        <v>123</v>
      </c>
      <c r="D110" s="7">
        <v>59</v>
      </c>
      <c r="E110" s="7">
        <v>69</v>
      </c>
      <c r="F110" s="7">
        <f t="shared" si="18"/>
        <v>128</v>
      </c>
      <c r="G110" s="7">
        <f t="shared" si="21"/>
        <v>20</v>
      </c>
      <c r="H110" s="7">
        <f t="shared" si="22"/>
        <v>14</v>
      </c>
      <c r="I110" s="7">
        <f t="shared" si="20"/>
        <v>34</v>
      </c>
      <c r="J110" s="7">
        <v>35</v>
      </c>
      <c r="K110" s="8">
        <v>105.35</v>
      </c>
      <c r="L110" s="13">
        <f t="shared" ref="L110:L114" si="23">SUM(J110/I110)</f>
        <v>1.0294117647058822</v>
      </c>
      <c r="M110" s="7">
        <v>14</v>
      </c>
      <c r="N110" s="8">
        <v>109.84</v>
      </c>
      <c r="O110" s="13">
        <f t="shared" ref="O110:O114" si="24">SUM(M110/G110)</f>
        <v>0.7</v>
      </c>
      <c r="P110" s="7"/>
      <c r="Q110" s="8"/>
      <c r="R110" s="14" t="s">
        <v>47</v>
      </c>
      <c r="S110" s="7">
        <v>12</v>
      </c>
      <c r="T110" s="8">
        <v>94.34</v>
      </c>
      <c r="U110" s="13">
        <f t="shared" ref="U110:U114" si="25">SUM(S110/H110)</f>
        <v>0.8571428571428571</v>
      </c>
      <c r="V110" s="7"/>
      <c r="W110" s="8"/>
      <c r="X110" s="7" t="s">
        <v>47</v>
      </c>
      <c r="Y110" s="7"/>
      <c r="Z110" s="8"/>
      <c r="AA110" s="7" t="s">
        <v>47</v>
      </c>
      <c r="AB110" s="7"/>
      <c r="AC110" s="8"/>
      <c r="AD110" s="7"/>
      <c r="AE110" s="8"/>
      <c r="AF110" s="7"/>
      <c r="AG110" s="8"/>
      <c r="AJ110" s="31"/>
      <c r="AK110" s="31"/>
    </row>
    <row r="111" spans="1:37" x14ac:dyDescent="0.2">
      <c r="A111" s="6">
        <v>89</v>
      </c>
      <c r="B111" s="16">
        <v>59951</v>
      </c>
      <c r="C111" s="17" t="s">
        <v>124</v>
      </c>
      <c r="D111" s="7">
        <v>528</v>
      </c>
      <c r="E111" s="7">
        <v>281</v>
      </c>
      <c r="F111" s="7">
        <f t="shared" si="18"/>
        <v>809</v>
      </c>
      <c r="G111" s="7">
        <f t="shared" si="21"/>
        <v>176</v>
      </c>
      <c r="H111" s="7">
        <f t="shared" si="22"/>
        <v>56</v>
      </c>
      <c r="I111" s="7">
        <f t="shared" si="20"/>
        <v>232</v>
      </c>
      <c r="J111" s="7">
        <v>841</v>
      </c>
      <c r="K111" s="7">
        <v>2572.11</v>
      </c>
      <c r="L111" s="13">
        <f t="shared" si="23"/>
        <v>3.625</v>
      </c>
      <c r="M111" s="7">
        <v>144</v>
      </c>
      <c r="N111" s="7">
        <v>1138.1099999999999</v>
      </c>
      <c r="O111" s="13">
        <f t="shared" si="24"/>
        <v>0.81818181818181823</v>
      </c>
      <c r="P111" s="7"/>
      <c r="Q111" s="8"/>
      <c r="R111" s="14" t="s">
        <v>47</v>
      </c>
      <c r="S111" s="7">
        <v>60</v>
      </c>
      <c r="T111" s="7">
        <v>480.41</v>
      </c>
      <c r="U111" s="13">
        <f t="shared" si="25"/>
        <v>1.0714285714285714</v>
      </c>
      <c r="V111" s="7"/>
      <c r="W111" s="8"/>
      <c r="X111" s="7" t="s">
        <v>47</v>
      </c>
      <c r="Y111" s="7"/>
      <c r="Z111" s="8"/>
      <c r="AA111" s="7" t="s">
        <v>47</v>
      </c>
      <c r="AB111" s="7"/>
      <c r="AC111" s="8"/>
      <c r="AD111" s="7"/>
      <c r="AE111" s="8"/>
      <c r="AF111" s="7"/>
      <c r="AG111" s="8"/>
      <c r="AJ111" s="31"/>
      <c r="AK111" s="31"/>
    </row>
    <row r="112" spans="1:37" x14ac:dyDescent="0.2">
      <c r="A112" s="6">
        <v>90</v>
      </c>
      <c r="B112" s="16">
        <v>60987</v>
      </c>
      <c r="C112" s="17" t="s">
        <v>125</v>
      </c>
      <c r="D112" s="7">
        <v>202</v>
      </c>
      <c r="E112" s="7">
        <v>940</v>
      </c>
      <c r="F112" s="7">
        <f t="shared" si="18"/>
        <v>1142</v>
      </c>
      <c r="G112" s="7">
        <f t="shared" si="21"/>
        <v>67</v>
      </c>
      <c r="H112" s="7">
        <f t="shared" si="22"/>
        <v>188</v>
      </c>
      <c r="I112" s="7">
        <f t="shared" si="20"/>
        <v>255</v>
      </c>
      <c r="J112" s="7">
        <v>130</v>
      </c>
      <c r="K112" s="8">
        <v>407.79999999999995</v>
      </c>
      <c r="L112" s="13">
        <f t="shared" si="23"/>
        <v>0.50980392156862742</v>
      </c>
      <c r="M112" s="7">
        <v>36</v>
      </c>
      <c r="N112" s="8">
        <v>287.04000000000002</v>
      </c>
      <c r="O112" s="13">
        <f t="shared" si="24"/>
        <v>0.53731343283582089</v>
      </c>
      <c r="P112" s="7"/>
      <c r="Q112" s="7"/>
      <c r="R112" s="14" t="s">
        <v>47</v>
      </c>
      <c r="S112" s="7">
        <v>133</v>
      </c>
      <c r="T112" s="8">
        <v>1046.83</v>
      </c>
      <c r="U112" s="13">
        <f t="shared" si="25"/>
        <v>0.70744680851063835</v>
      </c>
      <c r="V112" s="7"/>
      <c r="W112" s="7"/>
      <c r="X112" s="7" t="s">
        <v>47</v>
      </c>
      <c r="Y112" s="7"/>
      <c r="Z112" s="7"/>
      <c r="AA112" s="7" t="s">
        <v>47</v>
      </c>
      <c r="AB112" s="7"/>
      <c r="AC112" s="7"/>
      <c r="AD112" s="7"/>
      <c r="AE112" s="7"/>
      <c r="AF112" s="7"/>
      <c r="AG112" s="7"/>
      <c r="AJ112" s="31"/>
      <c r="AK112" s="31"/>
    </row>
    <row r="113" spans="1:37" x14ac:dyDescent="0.2">
      <c r="A113" s="6">
        <v>91</v>
      </c>
      <c r="B113" s="16">
        <v>63562</v>
      </c>
      <c r="C113" s="17" t="s">
        <v>126</v>
      </c>
      <c r="D113" s="7">
        <v>258</v>
      </c>
      <c r="E113" s="7">
        <v>432</v>
      </c>
      <c r="F113" s="7">
        <f t="shared" si="18"/>
        <v>690</v>
      </c>
      <c r="G113" s="7">
        <f t="shared" si="21"/>
        <v>86</v>
      </c>
      <c r="H113" s="7">
        <f t="shared" si="22"/>
        <v>86</v>
      </c>
      <c r="I113" s="7">
        <f t="shared" si="20"/>
        <v>172</v>
      </c>
      <c r="J113" s="7">
        <v>231</v>
      </c>
      <c r="K113" s="8">
        <v>692.7600000000001</v>
      </c>
      <c r="L113" s="13">
        <f t="shared" si="23"/>
        <v>1.3430232558139534</v>
      </c>
      <c r="M113" s="7">
        <v>44</v>
      </c>
      <c r="N113" s="8">
        <v>345.02</v>
      </c>
      <c r="O113" s="13">
        <f t="shared" si="24"/>
        <v>0.51162790697674421</v>
      </c>
      <c r="P113" s="7"/>
      <c r="Q113" s="7"/>
      <c r="R113" s="14" t="s">
        <v>47</v>
      </c>
      <c r="S113" s="7">
        <v>96</v>
      </c>
      <c r="T113" s="8">
        <v>754.72</v>
      </c>
      <c r="U113" s="13">
        <f t="shared" si="25"/>
        <v>1.1162790697674418</v>
      </c>
      <c r="V113" s="7"/>
      <c r="W113" s="7"/>
      <c r="X113" s="7" t="s">
        <v>47</v>
      </c>
      <c r="Y113" s="7"/>
      <c r="Z113" s="7"/>
      <c r="AA113" s="7" t="s">
        <v>47</v>
      </c>
      <c r="AB113" s="7"/>
      <c r="AC113" s="7"/>
      <c r="AD113" s="7"/>
      <c r="AE113" s="7"/>
      <c r="AF113" s="7"/>
      <c r="AG113" s="7"/>
      <c r="AJ113" s="31"/>
      <c r="AK113" s="31"/>
    </row>
    <row r="114" spans="1:37" x14ac:dyDescent="0.2">
      <c r="A114" s="6">
        <v>92</v>
      </c>
      <c r="B114" s="16">
        <v>63877</v>
      </c>
      <c r="C114" s="17" t="s">
        <v>54</v>
      </c>
      <c r="D114" s="7">
        <v>48</v>
      </c>
      <c r="E114" s="7">
        <v>57</v>
      </c>
      <c r="F114" s="7">
        <f t="shared" si="18"/>
        <v>105</v>
      </c>
      <c r="G114" s="7">
        <f t="shared" si="21"/>
        <v>16</v>
      </c>
      <c r="H114" s="7">
        <f t="shared" si="22"/>
        <v>11</v>
      </c>
      <c r="I114" s="7">
        <f t="shared" si="20"/>
        <v>27</v>
      </c>
      <c r="J114" s="7">
        <v>98</v>
      </c>
      <c r="K114" s="8">
        <v>307.08</v>
      </c>
      <c r="L114" s="13">
        <f t="shared" si="23"/>
        <v>3.6296296296296298</v>
      </c>
      <c r="M114" s="7">
        <v>14</v>
      </c>
      <c r="N114" s="8">
        <v>108.5</v>
      </c>
      <c r="O114" s="13">
        <f t="shared" si="24"/>
        <v>0.875</v>
      </c>
      <c r="P114" s="7"/>
      <c r="Q114" s="7"/>
      <c r="R114" s="14" t="s">
        <v>47</v>
      </c>
      <c r="S114" s="7">
        <v>9</v>
      </c>
      <c r="T114" s="8">
        <v>70.42</v>
      </c>
      <c r="U114" s="13">
        <f t="shared" si="25"/>
        <v>0.81818181818181823</v>
      </c>
      <c r="V114" s="7"/>
      <c r="W114" s="7"/>
      <c r="X114" s="7" t="s">
        <v>47</v>
      </c>
      <c r="Y114" s="7"/>
      <c r="Z114" s="7"/>
      <c r="AA114" s="7" t="s">
        <v>47</v>
      </c>
      <c r="AB114" s="7"/>
      <c r="AC114" s="7"/>
      <c r="AD114" s="7"/>
      <c r="AE114" s="7"/>
      <c r="AF114" s="7"/>
      <c r="AG114" s="7"/>
      <c r="AJ114" s="31"/>
      <c r="AK114" s="31"/>
    </row>
    <row r="115" spans="1:37" x14ac:dyDescent="0.2">
      <c r="A115" s="6">
        <v>93</v>
      </c>
      <c r="B115" s="16">
        <v>65704</v>
      </c>
      <c r="C115" s="17" t="s">
        <v>141</v>
      </c>
      <c r="D115" s="7" t="s">
        <v>49</v>
      </c>
      <c r="E115" s="7" t="s">
        <v>49</v>
      </c>
      <c r="F115" s="7" t="s">
        <v>49</v>
      </c>
      <c r="G115" s="7" t="s">
        <v>49</v>
      </c>
      <c r="H115" s="7" t="s">
        <v>49</v>
      </c>
      <c r="I115" s="7" t="s">
        <v>49</v>
      </c>
      <c r="J115" s="7">
        <v>16</v>
      </c>
      <c r="K115" s="8">
        <v>48.360000000000007</v>
      </c>
      <c r="L115" s="13" t="s">
        <v>49</v>
      </c>
      <c r="M115" s="7">
        <v>1</v>
      </c>
      <c r="N115" s="8">
        <v>8.42</v>
      </c>
      <c r="O115" s="13" t="s">
        <v>49</v>
      </c>
      <c r="P115" s="7"/>
      <c r="Q115" s="7"/>
      <c r="R115" s="14" t="s">
        <v>47</v>
      </c>
      <c r="S115" s="7"/>
      <c r="T115" s="8"/>
      <c r="U115" s="13" t="s">
        <v>49</v>
      </c>
      <c r="V115" s="7"/>
      <c r="W115" s="7"/>
      <c r="X115" s="7" t="s">
        <v>47</v>
      </c>
      <c r="Y115" s="7"/>
      <c r="Z115" s="7"/>
      <c r="AA115" s="7" t="s">
        <v>47</v>
      </c>
      <c r="AB115" s="7"/>
      <c r="AC115" s="7"/>
      <c r="AD115" s="7"/>
      <c r="AE115" s="7"/>
      <c r="AF115" s="7"/>
      <c r="AG115" s="7"/>
      <c r="AJ115" s="31"/>
      <c r="AK115" s="31"/>
    </row>
    <row r="116" spans="1:37" x14ac:dyDescent="0.2">
      <c r="A116" s="6">
        <v>94</v>
      </c>
      <c r="B116" s="16">
        <v>65829</v>
      </c>
      <c r="C116" s="17" t="s">
        <v>142</v>
      </c>
      <c r="D116" s="7" t="s">
        <v>49</v>
      </c>
      <c r="E116" s="7" t="s">
        <v>49</v>
      </c>
      <c r="F116" s="7" t="s">
        <v>49</v>
      </c>
      <c r="G116" s="7" t="s">
        <v>49</v>
      </c>
      <c r="H116" s="7" t="s">
        <v>49</v>
      </c>
      <c r="I116" s="7" t="s">
        <v>49</v>
      </c>
      <c r="J116" s="7">
        <v>5</v>
      </c>
      <c r="K116" s="8">
        <v>16.05</v>
      </c>
      <c r="L116" s="13" t="s">
        <v>49</v>
      </c>
      <c r="M116" s="7">
        <v>3</v>
      </c>
      <c r="N116" s="8">
        <v>25.259999999999998</v>
      </c>
      <c r="O116" s="13" t="s">
        <v>49</v>
      </c>
      <c r="P116" s="7"/>
      <c r="Q116" s="7"/>
      <c r="R116" s="14" t="s">
        <v>47</v>
      </c>
      <c r="S116" s="7">
        <v>1</v>
      </c>
      <c r="T116" s="8">
        <v>8.42</v>
      </c>
      <c r="U116" s="13" t="s">
        <v>49</v>
      </c>
      <c r="V116" s="7"/>
      <c r="W116" s="7"/>
      <c r="X116" s="7" t="s">
        <v>47</v>
      </c>
      <c r="Y116" s="7"/>
      <c r="Z116" s="7"/>
      <c r="AA116" s="7" t="s">
        <v>47</v>
      </c>
      <c r="AB116" s="7"/>
      <c r="AC116" s="7"/>
      <c r="AD116" s="7"/>
      <c r="AE116" s="7"/>
      <c r="AF116" s="7"/>
      <c r="AG116" s="7"/>
      <c r="AJ116" s="31"/>
      <c r="AK116" s="31"/>
    </row>
    <row r="117" spans="1:37" x14ac:dyDescent="0.2">
      <c r="A117" s="6">
        <v>95</v>
      </c>
      <c r="B117" s="16">
        <v>100085</v>
      </c>
      <c r="C117" s="17" t="s">
        <v>143</v>
      </c>
      <c r="D117" s="7" t="s">
        <v>49</v>
      </c>
      <c r="E117" s="7" t="s">
        <v>49</v>
      </c>
      <c r="F117" s="7" t="s">
        <v>49</v>
      </c>
      <c r="G117" s="7" t="s">
        <v>49</v>
      </c>
      <c r="H117" s="7" t="s">
        <v>49</v>
      </c>
      <c r="I117" s="7" t="s">
        <v>49</v>
      </c>
      <c r="J117" s="7">
        <v>16</v>
      </c>
      <c r="K117" s="8">
        <v>51.36</v>
      </c>
      <c r="L117" s="13" t="s">
        <v>49</v>
      </c>
      <c r="M117" s="7">
        <v>3</v>
      </c>
      <c r="N117" s="8">
        <v>25.26</v>
      </c>
      <c r="O117" s="13" t="s">
        <v>49</v>
      </c>
      <c r="P117" s="7"/>
      <c r="Q117" s="7"/>
      <c r="R117" s="14" t="s">
        <v>47</v>
      </c>
      <c r="S117" s="7"/>
      <c r="T117" s="8"/>
      <c r="U117" s="13" t="s">
        <v>49</v>
      </c>
      <c r="V117" s="7"/>
      <c r="W117" s="7"/>
      <c r="X117" s="7" t="s">
        <v>47</v>
      </c>
      <c r="Y117" s="7"/>
      <c r="Z117" s="7"/>
      <c r="AA117" s="7" t="s">
        <v>47</v>
      </c>
      <c r="AB117" s="7"/>
      <c r="AC117" s="7"/>
      <c r="AD117" s="7"/>
      <c r="AE117" s="7"/>
      <c r="AF117" s="7"/>
      <c r="AG117" s="7"/>
      <c r="AJ117" s="31"/>
      <c r="AK117" s="31"/>
    </row>
    <row r="118" spans="1:37" x14ac:dyDescent="0.2">
      <c r="A118" s="10"/>
      <c r="B118" s="35"/>
      <c r="C118" s="36"/>
      <c r="D118" s="37"/>
      <c r="E118" s="37"/>
      <c r="F118" s="37"/>
      <c r="G118" s="37"/>
      <c r="H118" s="37"/>
      <c r="I118" s="37"/>
      <c r="J118" s="37"/>
      <c r="K118" s="37"/>
      <c r="L118" s="39"/>
      <c r="M118" s="37"/>
      <c r="N118" s="38"/>
      <c r="O118" s="39"/>
      <c r="P118" s="37"/>
      <c r="Q118" s="38"/>
      <c r="R118" s="40"/>
      <c r="S118" s="37"/>
      <c r="T118" s="38"/>
      <c r="U118" s="39"/>
      <c r="V118" s="37"/>
      <c r="W118" s="38"/>
      <c r="X118" s="37"/>
      <c r="Y118" s="37"/>
      <c r="Z118" s="38"/>
      <c r="AA118" s="37"/>
      <c r="AB118" s="37"/>
      <c r="AC118" s="38"/>
      <c r="AD118" s="37"/>
      <c r="AE118" s="38"/>
      <c r="AF118" s="37"/>
      <c r="AG118" s="38"/>
    </row>
    <row r="119" spans="1:37" x14ac:dyDescent="0.2">
      <c r="A119" s="10"/>
      <c r="B119" s="9"/>
      <c r="C119" s="9"/>
      <c r="D119" s="34"/>
      <c r="E119" s="34"/>
      <c r="F119" s="34"/>
      <c r="G119" s="15"/>
      <c r="H119" s="15"/>
      <c r="I119" s="15"/>
      <c r="J119" s="33"/>
      <c r="K119" s="32"/>
      <c r="L119" s="33"/>
      <c r="M119" s="33"/>
      <c r="N119" s="32"/>
      <c r="O119" s="33"/>
      <c r="AD119" s="32"/>
    </row>
    <row r="120" spans="1:37" x14ac:dyDescent="0.2">
      <c r="A120" s="10"/>
      <c r="B120" s="9"/>
      <c r="C120" s="9"/>
      <c r="D120" s="34"/>
      <c r="E120" s="34"/>
      <c r="F120" s="34"/>
      <c r="G120" s="15"/>
      <c r="H120" s="15"/>
      <c r="I120" s="15"/>
      <c r="J120" s="33"/>
      <c r="K120" s="32"/>
      <c r="L120" s="33"/>
      <c r="M120" s="33"/>
      <c r="N120" s="32"/>
      <c r="O120" s="33"/>
      <c r="AD120" s="32"/>
    </row>
    <row r="121" spans="1:37" x14ac:dyDescent="0.2">
      <c r="A121" s="10"/>
      <c r="B121" s="9"/>
      <c r="C121" s="9"/>
      <c r="D121" s="34"/>
      <c r="E121" s="34"/>
      <c r="F121" s="34"/>
      <c r="G121" s="15"/>
      <c r="H121" s="15"/>
      <c r="I121" s="15"/>
      <c r="J121" s="33"/>
      <c r="K121" s="32"/>
      <c r="L121" s="33"/>
      <c r="M121" s="33"/>
      <c r="N121" s="32"/>
      <c r="O121" s="33"/>
      <c r="AD121" s="32"/>
    </row>
    <row r="122" spans="1:37" x14ac:dyDescent="0.2">
      <c r="A122" s="10"/>
      <c r="B122" s="9"/>
      <c r="C122" s="9"/>
      <c r="D122" s="34"/>
      <c r="E122" s="34"/>
      <c r="F122" s="34"/>
      <c r="G122" s="15"/>
      <c r="H122" s="15"/>
      <c r="I122" s="15"/>
      <c r="J122" s="33"/>
      <c r="K122" s="32"/>
      <c r="L122" s="33"/>
      <c r="M122" s="33"/>
      <c r="N122" s="32"/>
      <c r="O122" s="33"/>
      <c r="AD122" s="32"/>
    </row>
    <row r="123" spans="1:37" x14ac:dyDescent="0.2">
      <c r="A123" s="10"/>
      <c r="B123" s="9"/>
      <c r="C123" s="9"/>
      <c r="D123" s="34"/>
      <c r="E123" s="34"/>
      <c r="F123" s="34"/>
      <c r="G123" s="15"/>
      <c r="H123" s="15"/>
      <c r="I123" s="15"/>
      <c r="J123" s="33"/>
      <c r="K123" s="32"/>
      <c r="L123" s="33"/>
      <c r="M123" s="33"/>
      <c r="N123" s="32"/>
      <c r="O123" s="33"/>
      <c r="AD123" s="32"/>
    </row>
    <row r="124" spans="1:37" x14ac:dyDescent="0.2">
      <c r="A124" s="10"/>
      <c r="B124" s="9"/>
      <c r="C124" s="9"/>
      <c r="D124" s="34"/>
      <c r="E124" s="34"/>
      <c r="F124" s="34"/>
      <c r="G124" s="15"/>
      <c r="H124" s="15"/>
      <c r="I124" s="15"/>
      <c r="J124" s="33"/>
      <c r="K124" s="32"/>
      <c r="L124" s="33"/>
      <c r="M124" s="33"/>
      <c r="N124" s="32"/>
      <c r="O124" s="33"/>
      <c r="AD124" s="32"/>
    </row>
    <row r="125" spans="1:37" x14ac:dyDescent="0.2">
      <c r="A125" s="10"/>
      <c r="B125" s="9"/>
      <c r="C125" s="9"/>
      <c r="D125" s="34"/>
      <c r="E125" s="34"/>
      <c r="F125" s="34"/>
      <c r="G125" s="15"/>
      <c r="H125" s="15"/>
      <c r="I125" s="15"/>
      <c r="J125" s="33"/>
      <c r="K125" s="32"/>
      <c r="L125" s="33"/>
      <c r="M125" s="33"/>
      <c r="N125" s="32"/>
      <c r="O125" s="33"/>
      <c r="AD125" s="32"/>
    </row>
    <row r="126" spans="1:37" x14ac:dyDescent="0.2">
      <c r="A126" s="10"/>
      <c r="B126" s="9"/>
      <c r="C126" s="9"/>
      <c r="D126" s="34"/>
      <c r="E126" s="34"/>
      <c r="F126" s="34"/>
      <c r="G126" s="15"/>
      <c r="H126" s="15"/>
      <c r="I126" s="15"/>
      <c r="J126" s="33"/>
      <c r="K126" s="32"/>
      <c r="L126" s="33"/>
      <c r="M126" s="33"/>
      <c r="N126" s="32"/>
      <c r="O126" s="33"/>
      <c r="AD126" s="32"/>
    </row>
    <row r="127" spans="1:37" x14ac:dyDescent="0.2">
      <c r="A127" s="10"/>
      <c r="B127" s="9"/>
      <c r="C127" s="9"/>
      <c r="D127" s="34"/>
      <c r="E127" s="34"/>
      <c r="F127" s="34"/>
      <c r="G127" s="15"/>
      <c r="H127" s="15"/>
      <c r="I127" s="15"/>
      <c r="J127" s="33"/>
      <c r="K127" s="32"/>
      <c r="L127" s="33"/>
      <c r="M127" s="33"/>
      <c r="N127" s="32"/>
      <c r="O127" s="33"/>
      <c r="AD127" s="32"/>
    </row>
    <row r="128" spans="1:37" x14ac:dyDescent="0.2">
      <c r="A128" s="10"/>
      <c r="B128" s="9"/>
      <c r="C128" s="9"/>
      <c r="D128" s="34"/>
      <c r="E128" s="34"/>
      <c r="F128" s="34"/>
      <c r="G128" s="15"/>
      <c r="H128" s="15"/>
      <c r="I128" s="15"/>
      <c r="J128" s="33"/>
      <c r="K128" s="32"/>
      <c r="L128" s="33"/>
      <c r="M128" s="33"/>
      <c r="N128" s="32"/>
      <c r="O128" s="33"/>
      <c r="AD128" s="32"/>
    </row>
    <row r="129" spans="1:30" x14ac:dyDescent="0.2">
      <c r="A129" s="10"/>
      <c r="B129" s="9"/>
      <c r="C129" s="9"/>
      <c r="D129" s="34"/>
      <c r="E129" s="34"/>
      <c r="F129" s="34"/>
      <c r="G129" s="15"/>
      <c r="H129" s="15"/>
      <c r="I129" s="15"/>
      <c r="J129" s="33"/>
      <c r="K129" s="32"/>
      <c r="L129" s="33"/>
      <c r="M129" s="33"/>
      <c r="N129" s="32"/>
      <c r="O129" s="33"/>
      <c r="AD129" s="32"/>
    </row>
    <row r="130" spans="1:30" x14ac:dyDescent="0.2">
      <c r="A130" s="10"/>
      <c r="B130" s="9"/>
      <c r="C130" s="9"/>
      <c r="D130" s="34"/>
      <c r="E130" s="34"/>
      <c r="F130" s="34"/>
      <c r="G130" s="15"/>
      <c r="H130" s="15"/>
      <c r="I130" s="15"/>
      <c r="J130" s="33"/>
      <c r="K130" s="32"/>
      <c r="L130" s="33"/>
      <c r="M130" s="33"/>
      <c r="N130" s="32"/>
      <c r="O130" s="33"/>
      <c r="AD130" s="32"/>
    </row>
    <row r="131" spans="1:30" x14ac:dyDescent="0.2">
      <c r="A131" s="10"/>
      <c r="B131" s="9"/>
      <c r="C131" s="9"/>
      <c r="D131" s="34"/>
      <c r="E131" s="34"/>
      <c r="F131" s="34"/>
      <c r="G131" s="15"/>
      <c r="H131" s="15"/>
      <c r="I131" s="15"/>
      <c r="J131" s="33"/>
      <c r="K131" s="32"/>
      <c r="L131" s="33"/>
      <c r="M131" s="33"/>
      <c r="N131" s="32"/>
      <c r="O131" s="33"/>
      <c r="AD131" s="32"/>
    </row>
    <row r="132" spans="1:30" x14ac:dyDescent="0.2">
      <c r="A132" s="10"/>
      <c r="B132" s="9"/>
      <c r="C132" s="9"/>
      <c r="D132" s="34"/>
      <c r="E132" s="34"/>
      <c r="F132" s="34"/>
      <c r="G132" s="15"/>
      <c r="H132" s="15"/>
      <c r="I132" s="15"/>
      <c r="J132" s="33"/>
      <c r="K132" s="32"/>
      <c r="L132" s="33"/>
      <c r="M132" s="33"/>
      <c r="N132" s="32"/>
      <c r="O132" s="33"/>
      <c r="AD132" s="32"/>
    </row>
    <row r="133" spans="1:30" x14ac:dyDescent="0.2">
      <c r="A133" s="10"/>
      <c r="B133" s="9"/>
      <c r="C133" s="9"/>
      <c r="D133" s="34"/>
      <c r="E133" s="34"/>
      <c r="F133" s="34"/>
      <c r="G133" s="15"/>
      <c r="H133" s="15"/>
      <c r="I133" s="15"/>
      <c r="J133" s="33"/>
      <c r="K133" s="32"/>
      <c r="L133" s="33"/>
      <c r="M133" s="33"/>
      <c r="N133" s="32"/>
      <c r="O133" s="33"/>
      <c r="AD133" s="32"/>
    </row>
    <row r="134" spans="1:30" x14ac:dyDescent="0.2">
      <c r="A134" s="10"/>
      <c r="B134" s="9"/>
      <c r="C134" s="9"/>
      <c r="D134" s="34"/>
      <c r="E134" s="34"/>
      <c r="F134" s="34"/>
      <c r="G134" s="15"/>
      <c r="H134" s="15"/>
      <c r="I134" s="15"/>
      <c r="J134" s="33"/>
      <c r="K134" s="32"/>
      <c r="L134" s="33"/>
      <c r="M134" s="33"/>
      <c r="N134" s="32"/>
      <c r="O134" s="33"/>
      <c r="AD134" s="32"/>
    </row>
    <row r="135" spans="1:30" x14ac:dyDescent="0.2">
      <c r="A135" s="10"/>
      <c r="B135" s="9"/>
      <c r="C135" s="9"/>
      <c r="D135" s="34"/>
      <c r="E135" s="34"/>
      <c r="F135" s="34"/>
      <c r="G135" s="15"/>
      <c r="H135" s="15"/>
      <c r="I135" s="15"/>
      <c r="J135" s="33"/>
      <c r="K135" s="32"/>
      <c r="L135" s="33"/>
      <c r="M135" s="33"/>
      <c r="N135" s="32"/>
      <c r="O135" s="33"/>
      <c r="AD135" s="32"/>
    </row>
    <row r="136" spans="1:30" x14ac:dyDescent="0.2">
      <c r="A136" s="10"/>
      <c r="B136" s="9"/>
      <c r="C136" s="9"/>
      <c r="D136" s="34"/>
      <c r="E136" s="34"/>
      <c r="F136" s="34"/>
      <c r="G136" s="15"/>
      <c r="H136" s="15"/>
      <c r="I136" s="15"/>
      <c r="J136" s="33"/>
      <c r="K136" s="32"/>
      <c r="L136" s="33"/>
      <c r="M136" s="33"/>
      <c r="N136" s="32"/>
      <c r="O136" s="33"/>
      <c r="AD136" s="32"/>
    </row>
    <row r="137" spans="1:30" x14ac:dyDescent="0.2">
      <c r="A137" s="10"/>
      <c r="B137" s="9"/>
      <c r="C137" s="9"/>
      <c r="D137" s="34"/>
      <c r="E137" s="34"/>
      <c r="F137" s="34"/>
      <c r="G137" s="15"/>
      <c r="H137" s="15"/>
      <c r="I137" s="15"/>
      <c r="J137" s="33"/>
      <c r="K137" s="32"/>
      <c r="L137" s="33"/>
      <c r="M137" s="33"/>
      <c r="N137" s="32"/>
      <c r="O137" s="33"/>
      <c r="AD137" s="32"/>
    </row>
    <row r="138" spans="1:30" x14ac:dyDescent="0.2">
      <c r="A138" s="10"/>
      <c r="B138" s="9"/>
      <c r="C138" s="9"/>
      <c r="D138" s="34"/>
      <c r="E138" s="34"/>
      <c r="F138" s="34"/>
      <c r="G138" s="15"/>
      <c r="H138" s="15"/>
      <c r="I138" s="15"/>
      <c r="J138" s="33"/>
      <c r="K138" s="32"/>
      <c r="L138" s="33"/>
      <c r="M138" s="33"/>
      <c r="N138" s="32"/>
      <c r="O138" s="33"/>
      <c r="AD138" s="32"/>
    </row>
    <row r="139" spans="1:30" x14ac:dyDescent="0.2">
      <c r="A139" s="10"/>
      <c r="B139" s="9"/>
      <c r="C139" s="9"/>
      <c r="D139" s="34"/>
      <c r="E139" s="34"/>
      <c r="F139" s="34"/>
      <c r="G139" s="15"/>
      <c r="H139" s="15"/>
      <c r="I139" s="15"/>
      <c r="J139" s="33"/>
      <c r="K139" s="32"/>
      <c r="L139" s="33"/>
      <c r="M139" s="33"/>
      <c r="N139" s="32"/>
      <c r="O139" s="33"/>
      <c r="AD139" s="32"/>
    </row>
    <row r="140" spans="1:30" x14ac:dyDescent="0.2">
      <c r="A140" s="10"/>
      <c r="B140" s="9"/>
      <c r="C140" s="9"/>
      <c r="D140" s="34"/>
      <c r="E140" s="34"/>
      <c r="F140" s="34"/>
      <c r="G140" s="15"/>
      <c r="H140" s="15"/>
      <c r="I140" s="15"/>
      <c r="J140" s="33"/>
      <c r="K140" s="32"/>
      <c r="L140" s="33"/>
      <c r="M140" s="33"/>
      <c r="N140" s="32"/>
      <c r="O140" s="33"/>
      <c r="AD140" s="32"/>
    </row>
    <row r="141" spans="1:30" x14ac:dyDescent="0.2">
      <c r="A141" s="10"/>
      <c r="B141" s="9"/>
      <c r="C141" s="9"/>
      <c r="D141" s="34"/>
      <c r="E141" s="34"/>
      <c r="F141" s="34"/>
      <c r="G141" s="15"/>
      <c r="H141" s="15"/>
      <c r="I141" s="15"/>
      <c r="J141" s="33"/>
      <c r="K141" s="32"/>
      <c r="L141" s="33"/>
      <c r="M141" s="33"/>
      <c r="N141" s="32"/>
      <c r="O141" s="33"/>
      <c r="AD141" s="32"/>
    </row>
    <row r="142" spans="1:30" x14ac:dyDescent="0.2">
      <c r="A142" s="10"/>
      <c r="B142" s="9"/>
      <c r="C142" s="9"/>
      <c r="D142" s="34"/>
      <c r="E142" s="34"/>
      <c r="F142" s="34"/>
      <c r="G142" s="15"/>
      <c r="H142" s="15"/>
      <c r="I142" s="15"/>
      <c r="J142" s="33"/>
      <c r="K142" s="32"/>
      <c r="L142" s="33"/>
      <c r="M142" s="33"/>
      <c r="N142" s="32"/>
      <c r="O142" s="33"/>
      <c r="AD142" s="32"/>
    </row>
    <row r="143" spans="1:30" x14ac:dyDescent="0.2">
      <c r="A143" s="10"/>
      <c r="B143" s="9"/>
      <c r="C143" s="9"/>
      <c r="D143" s="34"/>
      <c r="E143" s="34"/>
      <c r="F143" s="34"/>
      <c r="G143" s="15"/>
      <c r="H143" s="15"/>
      <c r="I143" s="15"/>
      <c r="J143" s="33"/>
      <c r="K143" s="32"/>
      <c r="L143" s="33"/>
      <c r="M143" s="33"/>
      <c r="N143" s="32"/>
      <c r="O143" s="33"/>
      <c r="AD143" s="32"/>
    </row>
    <row r="144" spans="1:30" x14ac:dyDescent="0.2">
      <c r="A144" s="10"/>
      <c r="B144" s="9"/>
      <c r="C144" s="9"/>
      <c r="D144" s="34"/>
      <c r="E144" s="34"/>
      <c r="F144" s="34"/>
      <c r="G144" s="15"/>
      <c r="H144" s="15"/>
      <c r="I144" s="15"/>
      <c r="J144" s="33"/>
      <c r="K144" s="32"/>
      <c r="L144" s="33"/>
      <c r="M144" s="33"/>
      <c r="N144" s="32"/>
      <c r="O144" s="33"/>
      <c r="AD144" s="32"/>
    </row>
    <row r="145" spans="1:30" x14ac:dyDescent="0.2">
      <c r="A145" s="10"/>
      <c r="B145" s="9"/>
      <c r="C145" s="9"/>
      <c r="D145" s="34"/>
      <c r="E145" s="34"/>
      <c r="F145" s="34"/>
      <c r="G145" s="15"/>
      <c r="H145" s="15"/>
      <c r="I145" s="15"/>
      <c r="J145" s="33"/>
      <c r="K145" s="32"/>
      <c r="L145" s="33"/>
      <c r="M145" s="33"/>
      <c r="N145" s="32"/>
      <c r="O145" s="33"/>
      <c r="AD145" s="32"/>
    </row>
    <row r="146" spans="1:30" x14ac:dyDescent="0.2">
      <c r="A146" s="10"/>
      <c r="B146" s="9"/>
      <c r="C146" s="9"/>
      <c r="D146" s="34"/>
      <c r="E146" s="34"/>
      <c r="F146" s="34"/>
      <c r="G146" s="15"/>
      <c r="H146" s="15"/>
      <c r="I146" s="15"/>
      <c r="J146" s="33"/>
      <c r="K146" s="32"/>
      <c r="L146" s="33"/>
      <c r="M146" s="33"/>
      <c r="N146" s="32"/>
      <c r="O146" s="33"/>
      <c r="AD146" s="32"/>
    </row>
    <row r="147" spans="1:30" x14ac:dyDescent="0.2">
      <c r="A147" s="10"/>
      <c r="B147" s="9"/>
      <c r="C147" s="9"/>
      <c r="D147" s="34"/>
      <c r="E147" s="34"/>
      <c r="F147" s="34"/>
      <c r="G147" s="15"/>
      <c r="H147" s="15"/>
      <c r="I147" s="15"/>
      <c r="J147" s="33"/>
      <c r="K147" s="32"/>
      <c r="L147" s="33"/>
      <c r="M147" s="33"/>
      <c r="N147" s="32"/>
      <c r="O147" s="33"/>
      <c r="AD147" s="32"/>
    </row>
    <row r="148" spans="1:30" x14ac:dyDescent="0.2">
      <c r="A148" s="10"/>
      <c r="B148" s="9"/>
      <c r="C148" s="9"/>
      <c r="D148" s="34"/>
      <c r="E148" s="34"/>
      <c r="F148" s="34"/>
      <c r="G148" s="15"/>
      <c r="H148" s="15"/>
      <c r="I148" s="15"/>
      <c r="J148" s="33"/>
      <c r="K148" s="32"/>
      <c r="L148" s="33"/>
      <c r="M148" s="33"/>
      <c r="N148" s="32"/>
      <c r="O148" s="33"/>
      <c r="AD148" s="32"/>
    </row>
    <row r="149" spans="1:30" x14ac:dyDescent="0.2">
      <c r="A149" s="10"/>
      <c r="B149" s="9"/>
      <c r="C149" s="9"/>
      <c r="D149" s="34"/>
      <c r="E149" s="34"/>
      <c r="F149" s="34"/>
      <c r="G149" s="15"/>
      <c r="H149" s="15"/>
      <c r="I149" s="15"/>
      <c r="J149" s="33"/>
      <c r="K149" s="32"/>
      <c r="L149" s="33"/>
      <c r="M149" s="33"/>
      <c r="N149" s="32"/>
      <c r="O149" s="33"/>
      <c r="AD149" s="32"/>
    </row>
    <row r="150" spans="1:30" x14ac:dyDescent="0.2">
      <c r="A150" s="10"/>
      <c r="B150" s="9"/>
      <c r="C150" s="9"/>
      <c r="D150" s="34"/>
      <c r="E150" s="34"/>
      <c r="F150" s="34"/>
      <c r="G150" s="15"/>
      <c r="H150" s="15"/>
      <c r="I150" s="15"/>
      <c r="J150" s="33"/>
      <c r="K150" s="32"/>
      <c r="L150" s="33"/>
      <c r="M150" s="33"/>
      <c r="N150" s="32"/>
      <c r="O150" s="33"/>
      <c r="AD150" s="32"/>
    </row>
    <row r="151" spans="1:30" x14ac:dyDescent="0.2">
      <c r="A151" s="10"/>
      <c r="B151" s="9"/>
      <c r="C151" s="9"/>
      <c r="D151" s="34"/>
      <c r="E151" s="34"/>
      <c r="F151" s="34"/>
      <c r="G151" s="15"/>
      <c r="H151" s="15"/>
      <c r="I151" s="15"/>
      <c r="J151" s="33"/>
      <c r="K151" s="32"/>
      <c r="L151" s="33"/>
      <c r="M151" s="33"/>
      <c r="N151" s="32"/>
      <c r="O151" s="33"/>
      <c r="AD151" s="32"/>
    </row>
    <row r="152" spans="1:30" x14ac:dyDescent="0.2">
      <c r="A152" s="10"/>
      <c r="B152" s="9"/>
      <c r="C152" s="9"/>
      <c r="D152" s="34"/>
      <c r="E152" s="34"/>
      <c r="F152" s="34"/>
      <c r="G152" s="15"/>
      <c r="H152" s="15"/>
      <c r="I152" s="15"/>
      <c r="J152" s="33"/>
      <c r="K152" s="32"/>
      <c r="L152" s="33"/>
      <c r="M152" s="33"/>
      <c r="N152" s="32"/>
      <c r="O152" s="33"/>
      <c r="AD152" s="32"/>
    </row>
    <row r="153" spans="1:30" x14ac:dyDescent="0.2">
      <c r="A153" s="10"/>
      <c r="B153" s="9"/>
      <c r="C153" s="9"/>
      <c r="D153" s="34"/>
      <c r="E153" s="34"/>
      <c r="F153" s="34"/>
      <c r="G153" s="15"/>
      <c r="H153" s="15"/>
      <c r="I153" s="15"/>
      <c r="J153" s="33"/>
      <c r="K153" s="32"/>
      <c r="L153" s="33"/>
      <c r="M153" s="33"/>
      <c r="N153" s="32"/>
      <c r="O153" s="33"/>
      <c r="AD153" s="32"/>
    </row>
    <row r="154" spans="1:30" x14ac:dyDescent="0.2">
      <c r="B154" s="23"/>
      <c r="C154" s="23"/>
    </row>
    <row r="155" spans="1:30" x14ac:dyDescent="0.2">
      <c r="B155" s="23"/>
      <c r="C155" s="23"/>
    </row>
    <row r="158" spans="1:30" x14ac:dyDescent="0.2">
      <c r="B158" s="23"/>
      <c r="C158" s="23"/>
    </row>
    <row r="159" spans="1:30" x14ac:dyDescent="0.2">
      <c r="B159" s="25"/>
      <c r="C159" s="25"/>
    </row>
  </sheetData>
  <sortState xmlns:xlrd2="http://schemas.microsoft.com/office/spreadsheetml/2017/richdata2" ref="B23:AG114">
    <sortCondition ref="B23:B114"/>
  </sortState>
  <mergeCells count="44">
    <mergeCell ref="AD1:AF1"/>
    <mergeCell ref="AD2:AG2"/>
    <mergeCell ref="AF18:AG18"/>
    <mergeCell ref="A18:A20"/>
    <mergeCell ref="B18:B20"/>
    <mergeCell ref="C18:C20"/>
    <mergeCell ref="D18:D20"/>
    <mergeCell ref="E18:E20"/>
    <mergeCell ref="U18:U20"/>
    <mergeCell ref="F18:F20"/>
    <mergeCell ref="G18:G20"/>
    <mergeCell ref="H18:H20"/>
    <mergeCell ref="I18:I20"/>
    <mergeCell ref="J18:K18"/>
    <mergeCell ref="L18:L20"/>
    <mergeCell ref="M18:N18"/>
    <mergeCell ref="AD19:AE19"/>
    <mergeCell ref="AF19:AG19"/>
    <mergeCell ref="AA18:AA20"/>
    <mergeCell ref="AB18:AC18"/>
    <mergeCell ref="AD18:AE18"/>
    <mergeCell ref="O18:O20"/>
    <mergeCell ref="P18:Q18"/>
    <mergeCell ref="V18:W18"/>
    <mergeCell ref="X18:X20"/>
    <mergeCell ref="D12:K12"/>
    <mergeCell ref="D13:K13"/>
    <mergeCell ref="D15:K15"/>
    <mergeCell ref="D16:K16"/>
    <mergeCell ref="AB19:AC19"/>
    <mergeCell ref="V19:W19"/>
    <mergeCell ref="Y19:Z19"/>
    <mergeCell ref="R18:R20"/>
    <mergeCell ref="S18:T18"/>
    <mergeCell ref="J19:K19"/>
    <mergeCell ref="M19:N19"/>
    <mergeCell ref="P19:Q19"/>
    <mergeCell ref="S19:T19"/>
    <mergeCell ref="Y18:Z18"/>
    <mergeCell ref="D4:K4"/>
    <mergeCell ref="D5:K5"/>
    <mergeCell ref="D7:K7"/>
    <mergeCell ref="D9:K9"/>
    <mergeCell ref="D10:K10"/>
  </mergeCells>
  <pageMargins left="0.39370078740157483" right="0" top="0.39370078740157483" bottom="0.39370078740157483" header="0" footer="0"/>
  <pageSetup scale="6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 01-12 men</vt:lpstr>
      <vt:lpstr>'2024 01-12 men'!Print_Titles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Jūratė Tupčiauskienė</cp:lastModifiedBy>
  <cp:lastPrinted>2024-04-26T08:14:44Z</cp:lastPrinted>
  <dcterms:created xsi:type="dcterms:W3CDTF">1996-10-14T23:33:28Z</dcterms:created>
  <dcterms:modified xsi:type="dcterms:W3CDTF">2025-01-23T08:16:16Z</dcterms:modified>
</cp:coreProperties>
</file>